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ru.local\users\UserData\f03135194\Desktop\EFSA NEW PSO\Valmiit asiakirjat\"/>
    </mc:Choice>
  </mc:AlternateContent>
  <xr:revisionPtr revIDLastSave="0" documentId="13_ncr:1_{2361CD12-8EC0-4444-BE37-776AF0FF9CAA}" xr6:coauthVersionLast="47" xr6:coauthVersionMax="47" xr10:uidLastSave="{00000000-0000-0000-0000-000000000000}"/>
  <bookViews>
    <workbookView xWindow="5910" yWindow="105" windowWidth="28395" windowHeight="20010" activeTab="4" xr2:uid="{00000000-000D-0000-FFFF-FFFF00000000}"/>
  </bookViews>
  <sheets>
    <sheet name="October-December 2023" sheetId="4" r:id="rId1"/>
    <sheet name="2024 January-June" sheetId="1" r:id="rId2"/>
    <sheet name="2024 July-December" sheetId="2" r:id="rId3"/>
    <sheet name="2025 January-June" sheetId="9" r:id="rId4"/>
    <sheet name="2025  July-December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9" i="10" l="1"/>
  <c r="K38" i="10"/>
  <c r="I39" i="10"/>
  <c r="I38" i="10"/>
  <c r="D44" i="10"/>
  <c r="D43" i="10"/>
  <c r="D42" i="10"/>
  <c r="D41" i="10"/>
  <c r="D40" i="10"/>
  <c r="D39" i="10"/>
  <c r="D38" i="10"/>
  <c r="Y22" i="10"/>
  <c r="Y15" i="10"/>
  <c r="Y8" i="10"/>
  <c r="U31" i="10"/>
  <c r="U24" i="10"/>
  <c r="U17" i="10"/>
  <c r="U10" i="10"/>
  <c r="U3" i="10"/>
  <c r="Q20" i="10"/>
  <c r="Q13" i="10"/>
  <c r="Q6" i="10"/>
  <c r="M29" i="10"/>
  <c r="M22" i="10"/>
  <c r="M15" i="10"/>
  <c r="M8" i="10"/>
  <c r="I11" i="10"/>
  <c r="I4" i="10"/>
  <c r="D28" i="10"/>
  <c r="D21" i="10"/>
  <c r="D14" i="10"/>
  <c r="D7" i="10"/>
  <c r="C42" i="9"/>
  <c r="C41" i="9"/>
  <c r="C40" i="9"/>
  <c r="C39" i="9"/>
  <c r="C38" i="9"/>
  <c r="C37" i="9"/>
  <c r="C36" i="9"/>
  <c r="Z30" i="9"/>
  <c r="Z23" i="9"/>
  <c r="Z16" i="9"/>
  <c r="Z9" i="9"/>
  <c r="Z2" i="9"/>
  <c r="V26" i="9"/>
  <c r="V19" i="9"/>
  <c r="V12" i="9"/>
  <c r="V5" i="9"/>
  <c r="R28" i="9"/>
  <c r="R14" i="9"/>
  <c r="R7" i="9"/>
  <c r="N31" i="9"/>
  <c r="N24" i="9"/>
  <c r="N17" i="9"/>
  <c r="N10" i="9"/>
  <c r="I24" i="9"/>
  <c r="I17" i="9"/>
  <c r="I10" i="9"/>
  <c r="I3" i="9"/>
  <c r="D27" i="9"/>
  <c r="D20" i="9"/>
  <c r="D13" i="9"/>
  <c r="C43" i="2"/>
  <c r="C42" i="2"/>
  <c r="C41" i="2"/>
  <c r="C40" i="2"/>
  <c r="P7" i="2"/>
  <c r="C39" i="2"/>
  <c r="C38" i="2"/>
  <c r="C37" i="2"/>
  <c r="X23" i="2"/>
  <c r="X16" i="2"/>
  <c r="X9" i="2"/>
  <c r="X2" i="2"/>
  <c r="T25" i="2"/>
  <c r="T18" i="2"/>
  <c r="T11" i="2"/>
  <c r="T4" i="2"/>
  <c r="P21" i="2"/>
  <c r="P14" i="2"/>
  <c r="L30" i="2"/>
  <c r="L23" i="2"/>
  <c r="L16" i="2"/>
  <c r="L9" i="2"/>
  <c r="H5" i="2"/>
  <c r="L2" i="2"/>
  <c r="D29" i="2"/>
  <c r="D22" i="2"/>
  <c r="D15" i="2"/>
  <c r="D8" i="2"/>
  <c r="C42" i="1"/>
  <c r="C41" i="1"/>
  <c r="C40" i="1"/>
  <c r="C39" i="1"/>
  <c r="C38" i="1"/>
  <c r="C37" i="1"/>
  <c r="C36" i="1"/>
  <c r="AB31" i="1"/>
  <c r="AB24" i="1"/>
  <c r="AB17" i="1"/>
  <c r="AB10" i="1"/>
  <c r="AB3" i="1"/>
  <c r="W27" i="1"/>
  <c r="W20" i="1"/>
  <c r="W13" i="1"/>
  <c r="W6" i="1"/>
  <c r="S29" i="1"/>
  <c r="S22" i="1"/>
  <c r="S15" i="1"/>
  <c r="S8" i="1"/>
  <c r="M25" i="1"/>
  <c r="M18" i="1"/>
  <c r="M11" i="1"/>
  <c r="H26" i="1"/>
  <c r="H19" i="1"/>
  <c r="H12" i="1"/>
  <c r="H5" i="1"/>
  <c r="D29" i="1"/>
  <c r="D22" i="1"/>
  <c r="D15" i="1"/>
  <c r="L27" i="4"/>
  <c r="C42" i="4" s="1"/>
  <c r="L20" i="4"/>
  <c r="L13" i="4"/>
  <c r="L6" i="4"/>
  <c r="H8" i="4"/>
  <c r="H29" i="4"/>
  <c r="H22" i="4"/>
  <c r="H15" i="4"/>
  <c r="C41" i="4" s="1"/>
  <c r="D25" i="4"/>
  <c r="D18" i="4"/>
  <c r="C40" i="4" l="1"/>
  <c r="C43" i="4"/>
  <c r="I37" i="10" s="1"/>
  <c r="K37" i="10" l="1"/>
  <c r="K40" i="10" s="1"/>
  <c r="I40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8A3DC8C-6B98-4BF1-87A5-DCEA4099D5DD}" keepAlive="1" name="Query - Lentoaikataulu 2025 pdf" description="Connection to the 'Lentoaikataulu 2025 pdf' query in the workbook." type="5" refreshedVersion="0" background="1">
    <dbPr connection="Provider=Microsoft.Mashup.OleDb.1;Data Source=$Workbook$;Location=&quot;Lentoaikataulu 2025 pdf&quot;;Extended Properties=&quot;&quot;" command="SELECT * FROM [Lentoaikataulu 2025 pdf]"/>
  </connection>
  <connection id="2" xr16:uid="{BF9C2485-4E5F-4ACD-87EB-15F300C6ED3C}" keepAlive="1" name="Query - Table001 (Page 1)" description="Connection to the 'Table001 (Page 1)' query in the workbook." type="5" refreshedVersion="0" background="1">
    <dbPr connection="Provider=Microsoft.Mashup.OleDb.1;Data Source=$Workbook$;Location=&quot;Table001 (Page 1)&quot;;Extended Properties=&quot;&quot;" command="SELECT * FROM [Table001 (Page 1)]"/>
  </connection>
  <connection id="3" xr16:uid="{786B9F2A-C294-4C53-93DD-3FACC4663DE8}" keepAlive="1" name="Query - Table002 (Page 2)" description="Connection to the 'Table002 (Page 2)' query in the workbook." type="5" refreshedVersion="0" background="1">
    <dbPr connection="Provider=Microsoft.Mashup.OleDb.1;Data Source=$Workbook$;Location=&quot;Table002 (Page 2)&quot;;Extended Properties=&quot;&quot;" command="SELECT * FROM [Table002 (Page 2)]"/>
  </connection>
</connections>
</file>

<file path=xl/sharedStrings.xml><?xml version="1.0" encoding="utf-8"?>
<sst xmlns="http://schemas.openxmlformats.org/spreadsheetml/2006/main" count="929" uniqueCount="252">
  <si>
    <r>
      <rPr>
        <sz val="8"/>
        <rFont val="Trebuchet MS"/>
        <family val="2"/>
      </rPr>
      <t>M  1</t>
    </r>
  </si>
  <si>
    <r>
      <rPr>
        <sz val="8"/>
        <rFont val="Trebuchet MS"/>
        <family val="2"/>
      </rPr>
      <t>Uudenvuodenpäivä</t>
    </r>
  </si>
  <si>
    <r>
      <rPr>
        <sz val="8"/>
        <rFont val="Trebuchet MS"/>
        <family val="2"/>
      </rPr>
      <t>T  1</t>
    </r>
  </si>
  <si>
    <r>
      <rPr>
        <sz val="8"/>
        <rFont val="Trebuchet MS"/>
        <family val="2"/>
      </rPr>
      <t>P</t>
    </r>
  </si>
  <si>
    <r>
      <rPr>
        <sz val="8"/>
        <rFont val="Trebuchet MS"/>
        <family val="2"/>
      </rPr>
      <t>M</t>
    </r>
  </si>
  <si>
    <r>
      <rPr>
        <sz val="8"/>
        <rFont val="Trebuchet MS"/>
        <family val="2"/>
      </rPr>
      <t>K  1</t>
    </r>
  </si>
  <si>
    <r>
      <rPr>
        <sz val="8"/>
        <rFont val="Trebuchet MS"/>
        <family val="2"/>
      </rPr>
      <t>Vappu</t>
    </r>
  </si>
  <si>
    <r>
      <rPr>
        <sz val="8"/>
        <rFont val="Trebuchet MS"/>
        <family val="2"/>
      </rPr>
      <t>L</t>
    </r>
  </si>
  <si>
    <r>
      <rPr>
        <sz val="8"/>
        <rFont val="Trebuchet MS"/>
        <family val="2"/>
      </rPr>
      <t>T  2</t>
    </r>
  </si>
  <si>
    <r>
      <rPr>
        <sz val="8"/>
        <rFont val="Trebuchet MS"/>
        <family val="2"/>
      </rPr>
      <t>P  2</t>
    </r>
  </si>
  <si>
    <r>
      <rPr>
        <sz val="8"/>
        <rFont val="Trebuchet MS"/>
        <family val="2"/>
      </rPr>
      <t>L  2</t>
    </r>
  </si>
  <si>
    <r>
      <rPr>
        <sz val="8"/>
        <rFont val="Trebuchet MS"/>
        <family val="2"/>
      </rPr>
      <t>T</t>
    </r>
  </si>
  <si>
    <r>
      <rPr>
        <sz val="8"/>
        <rFont val="Trebuchet MS"/>
        <family val="2"/>
      </rPr>
      <t>S  2</t>
    </r>
  </si>
  <si>
    <r>
      <rPr>
        <sz val="8"/>
        <rFont val="Trebuchet MS"/>
        <family val="2"/>
      </rPr>
      <t>K  3</t>
    </r>
  </si>
  <si>
    <r>
      <rPr>
        <sz val="8"/>
        <rFont val="Trebuchet MS"/>
        <family val="2"/>
      </rPr>
      <t>L  3</t>
    </r>
  </si>
  <si>
    <r>
      <rPr>
        <sz val="8"/>
        <rFont val="Trebuchet MS"/>
        <family val="2"/>
      </rPr>
      <t>S  3</t>
    </r>
  </si>
  <si>
    <r>
      <rPr>
        <sz val="8"/>
        <rFont val="Trebuchet MS"/>
        <family val="2"/>
      </rPr>
      <t>K</t>
    </r>
  </si>
  <si>
    <r>
      <rPr>
        <sz val="8"/>
        <rFont val="Trebuchet MS"/>
        <family val="2"/>
      </rPr>
      <t>P  3</t>
    </r>
  </si>
  <si>
    <r>
      <rPr>
        <sz val="8"/>
        <rFont val="Trebuchet MS"/>
        <family val="2"/>
      </rPr>
      <t>T  4</t>
    </r>
  </si>
  <si>
    <r>
      <rPr>
        <sz val="8"/>
        <rFont val="Trebuchet MS"/>
        <family val="2"/>
      </rPr>
      <t>S  4</t>
    </r>
  </si>
  <si>
    <r>
      <rPr>
        <sz val="8"/>
        <rFont val="Trebuchet MS"/>
        <family val="2"/>
      </rPr>
      <t>L  4</t>
    </r>
  </si>
  <si>
    <r>
      <rPr>
        <sz val="8"/>
        <rFont val="Trebuchet MS"/>
        <family val="2"/>
      </rPr>
      <t>P  5</t>
    </r>
  </si>
  <si>
    <r>
      <rPr>
        <sz val="8"/>
        <rFont val="Trebuchet MS"/>
        <family val="2"/>
      </rPr>
      <t>M  5</t>
    </r>
  </si>
  <si>
    <r>
      <rPr>
        <sz val="8"/>
        <rFont val="Trebuchet MS"/>
        <family val="2"/>
      </rPr>
      <t>S  5</t>
    </r>
  </si>
  <si>
    <r>
      <rPr>
        <sz val="8"/>
        <rFont val="Trebuchet MS"/>
        <family val="2"/>
      </rPr>
      <t>L  6</t>
    </r>
  </si>
  <si>
    <r>
      <rPr>
        <sz val="8"/>
        <rFont val="Trebuchet MS"/>
        <family val="2"/>
      </rPr>
      <t>Loppiainen</t>
    </r>
  </si>
  <si>
    <r>
      <rPr>
        <sz val="8"/>
        <rFont val="Trebuchet MS"/>
        <family val="2"/>
      </rPr>
      <t>T  6</t>
    </r>
  </si>
  <si>
    <r>
      <rPr>
        <sz val="8"/>
        <rFont val="Trebuchet MS"/>
        <family val="2"/>
      </rPr>
      <t>M  6</t>
    </r>
  </si>
  <si>
    <r>
      <rPr>
        <sz val="8"/>
        <rFont val="Trebuchet MS"/>
        <family val="2"/>
      </rPr>
      <t>S  7</t>
    </r>
  </si>
  <si>
    <r>
      <rPr>
        <sz val="8"/>
        <rFont val="Trebuchet MS"/>
        <family val="2"/>
      </rPr>
      <t>K  7</t>
    </r>
  </si>
  <si>
    <r>
      <rPr>
        <sz val="8"/>
        <rFont val="Trebuchet MS"/>
        <family val="2"/>
      </rPr>
      <t>T  7</t>
    </r>
  </si>
  <si>
    <r>
      <rPr>
        <sz val="8"/>
        <rFont val="Trebuchet MS"/>
        <family val="2"/>
      </rPr>
      <t>M  8</t>
    </r>
  </si>
  <si>
    <r>
      <rPr>
        <sz val="8"/>
        <rFont val="Trebuchet MS"/>
        <family val="2"/>
      </rPr>
      <t>T  8</t>
    </r>
  </si>
  <si>
    <r>
      <rPr>
        <sz val="8"/>
        <rFont val="Trebuchet MS"/>
        <family val="2"/>
      </rPr>
      <t>K  8</t>
    </r>
  </si>
  <si>
    <r>
      <rPr>
        <sz val="8"/>
        <rFont val="Trebuchet MS"/>
        <family val="2"/>
      </rPr>
      <t>L  8</t>
    </r>
  </si>
  <si>
    <r>
      <rPr>
        <sz val="8"/>
        <rFont val="Trebuchet MS"/>
        <family val="2"/>
      </rPr>
      <t>T  9</t>
    </r>
  </si>
  <si>
    <r>
      <rPr>
        <sz val="8"/>
        <rFont val="Trebuchet MS"/>
        <family val="2"/>
      </rPr>
      <t>P  9</t>
    </r>
  </si>
  <si>
    <r>
      <rPr>
        <sz val="8"/>
        <rFont val="Trebuchet MS"/>
        <family val="2"/>
      </rPr>
      <t>L  9</t>
    </r>
  </si>
  <si>
    <r>
      <rPr>
        <sz val="8"/>
        <rFont val="Trebuchet MS"/>
        <family val="2"/>
      </rPr>
      <t>Helatorstai</t>
    </r>
  </si>
  <si>
    <r>
      <rPr>
        <sz val="8"/>
        <rFont val="Trebuchet MS"/>
        <family val="2"/>
      </rPr>
      <t>S  9</t>
    </r>
  </si>
  <si>
    <r>
      <rPr>
        <sz val="8"/>
        <rFont val="Trebuchet MS"/>
        <family val="2"/>
      </rPr>
      <t>K 10</t>
    </r>
  </si>
  <si>
    <r>
      <rPr>
        <sz val="8"/>
        <rFont val="Trebuchet MS"/>
        <family val="2"/>
      </rPr>
      <t>L 10</t>
    </r>
  </si>
  <si>
    <r>
      <rPr>
        <sz val="8"/>
        <rFont val="Trebuchet MS"/>
        <family val="2"/>
      </rPr>
      <t>S 10</t>
    </r>
  </si>
  <si>
    <r>
      <rPr>
        <sz val="8"/>
        <rFont val="Trebuchet MS"/>
        <family val="2"/>
      </rPr>
      <t>P 10</t>
    </r>
  </si>
  <si>
    <r>
      <rPr>
        <sz val="8"/>
        <rFont val="Trebuchet MS"/>
        <family val="2"/>
      </rPr>
      <t>T 11</t>
    </r>
  </si>
  <si>
    <r>
      <rPr>
        <sz val="8"/>
        <rFont val="Trebuchet MS"/>
        <family val="2"/>
      </rPr>
      <t>S 11</t>
    </r>
  </si>
  <si>
    <r>
      <rPr>
        <sz val="8"/>
        <rFont val="Trebuchet MS"/>
        <family val="2"/>
      </rPr>
      <t>L 11</t>
    </r>
  </si>
  <si>
    <r>
      <rPr>
        <sz val="8"/>
        <rFont val="Trebuchet MS"/>
        <family val="2"/>
      </rPr>
      <t>P 12</t>
    </r>
  </si>
  <si>
    <r>
      <rPr>
        <sz val="8"/>
        <rFont val="Trebuchet MS"/>
        <family val="2"/>
      </rPr>
      <t>M 12</t>
    </r>
  </si>
  <si>
    <r>
      <rPr>
        <sz val="8"/>
        <rFont val="Trebuchet MS"/>
        <family val="2"/>
      </rPr>
      <t>S 12</t>
    </r>
  </si>
  <si>
    <r>
      <rPr>
        <sz val="8"/>
        <rFont val="Trebuchet MS"/>
        <family val="2"/>
      </rPr>
      <t>L 13</t>
    </r>
  </si>
  <si>
    <r>
      <rPr>
        <sz val="8"/>
        <rFont val="Trebuchet MS"/>
        <family val="2"/>
      </rPr>
      <t>T 13</t>
    </r>
  </si>
  <si>
    <r>
      <rPr>
        <sz val="8"/>
        <rFont val="Trebuchet MS"/>
        <family val="2"/>
      </rPr>
      <t>M 13</t>
    </r>
  </si>
  <si>
    <r>
      <rPr>
        <sz val="8"/>
        <rFont val="Trebuchet MS"/>
        <family val="2"/>
      </rPr>
      <t>S 14</t>
    </r>
  </si>
  <si>
    <r>
      <rPr>
        <sz val="8"/>
        <rFont val="Trebuchet MS"/>
        <family val="2"/>
      </rPr>
      <t>K 14</t>
    </r>
  </si>
  <si>
    <r>
      <rPr>
        <sz val="8"/>
        <rFont val="Trebuchet MS"/>
        <family val="2"/>
      </rPr>
      <t>T 14</t>
    </r>
  </si>
  <si>
    <r>
      <rPr>
        <sz val="8"/>
        <rFont val="Trebuchet MS"/>
        <family val="2"/>
      </rPr>
      <t>M 15</t>
    </r>
  </si>
  <si>
    <r>
      <rPr>
        <sz val="8"/>
        <rFont val="Trebuchet MS"/>
        <family val="2"/>
      </rPr>
      <t>T 15</t>
    </r>
  </si>
  <si>
    <r>
      <rPr>
        <sz val="8"/>
        <rFont val="Trebuchet MS"/>
        <family val="2"/>
      </rPr>
      <t>K 15</t>
    </r>
  </si>
  <si>
    <r>
      <rPr>
        <sz val="8"/>
        <rFont val="Trebuchet MS"/>
        <family val="2"/>
      </rPr>
      <t>L 15</t>
    </r>
  </si>
  <si>
    <r>
      <rPr>
        <sz val="8"/>
        <rFont val="Trebuchet MS"/>
        <family val="2"/>
      </rPr>
      <t>T 16</t>
    </r>
  </si>
  <si>
    <r>
      <rPr>
        <sz val="8"/>
        <rFont val="Trebuchet MS"/>
        <family val="2"/>
      </rPr>
      <t>P 16</t>
    </r>
  </si>
  <si>
    <r>
      <rPr>
        <sz val="8"/>
        <rFont val="Trebuchet MS"/>
        <family val="2"/>
      </rPr>
      <t>L 16</t>
    </r>
  </si>
  <si>
    <r>
      <rPr>
        <sz val="8"/>
        <rFont val="Trebuchet MS"/>
        <family val="2"/>
      </rPr>
      <t>S 16</t>
    </r>
  </si>
  <si>
    <r>
      <rPr>
        <sz val="8"/>
        <rFont val="Trebuchet MS"/>
        <family val="2"/>
      </rPr>
      <t>K 17</t>
    </r>
  </si>
  <si>
    <r>
      <rPr>
        <sz val="8"/>
        <rFont val="Trebuchet MS"/>
        <family val="2"/>
      </rPr>
      <t>L 17</t>
    </r>
  </si>
  <si>
    <r>
      <rPr>
        <sz val="8"/>
        <rFont val="Trebuchet MS"/>
        <family val="2"/>
      </rPr>
      <t>S 17</t>
    </r>
  </si>
  <si>
    <r>
      <rPr>
        <sz val="8"/>
        <rFont val="Trebuchet MS"/>
        <family val="2"/>
      </rPr>
      <t>P 17</t>
    </r>
  </si>
  <si>
    <r>
      <rPr>
        <sz val="8"/>
        <rFont val="Trebuchet MS"/>
        <family val="2"/>
      </rPr>
      <t>T 18</t>
    </r>
  </si>
  <si>
    <r>
      <rPr>
        <sz val="8"/>
        <rFont val="Trebuchet MS"/>
        <family val="2"/>
      </rPr>
      <t>S 18</t>
    </r>
  </si>
  <si>
    <r>
      <rPr>
        <sz val="8"/>
        <rFont val="Trebuchet MS"/>
        <family val="2"/>
      </rPr>
      <t>L 18</t>
    </r>
  </si>
  <si>
    <r>
      <rPr>
        <sz val="8"/>
        <rFont val="Trebuchet MS"/>
        <family val="2"/>
      </rPr>
      <t>P 19</t>
    </r>
  </si>
  <si>
    <r>
      <rPr>
        <sz val="8"/>
        <rFont val="Trebuchet MS"/>
        <family val="2"/>
      </rPr>
      <t>M 19</t>
    </r>
  </si>
  <si>
    <r>
      <rPr>
        <sz val="8"/>
        <rFont val="Trebuchet MS"/>
        <family val="2"/>
      </rPr>
      <t>S 19</t>
    </r>
  </si>
  <si>
    <r>
      <rPr>
        <sz val="8"/>
        <rFont val="Trebuchet MS"/>
        <family val="2"/>
      </rPr>
      <t>Helluntaipäivä</t>
    </r>
  </si>
  <si>
    <r>
      <rPr>
        <sz val="8"/>
        <rFont val="Trebuchet MS"/>
        <family val="2"/>
      </rPr>
      <t>L 20</t>
    </r>
  </si>
  <si>
    <r>
      <rPr>
        <sz val="8"/>
        <rFont val="Trebuchet MS"/>
        <family val="2"/>
      </rPr>
      <t>T 20</t>
    </r>
  </si>
  <si>
    <r>
      <rPr>
        <sz val="8"/>
        <rFont val="Trebuchet MS"/>
        <family val="2"/>
      </rPr>
      <t>M 20</t>
    </r>
  </si>
  <si>
    <r>
      <rPr>
        <sz val="8"/>
        <rFont val="Trebuchet MS"/>
        <family val="2"/>
      </rPr>
      <t>S 21</t>
    </r>
  </si>
  <si>
    <r>
      <rPr>
        <sz val="8"/>
        <rFont val="Trebuchet MS"/>
        <family val="2"/>
      </rPr>
      <t>K 21</t>
    </r>
  </si>
  <si>
    <r>
      <rPr>
        <sz val="8"/>
        <rFont val="Trebuchet MS"/>
        <family val="2"/>
      </rPr>
      <t>T 21</t>
    </r>
  </si>
  <si>
    <r>
      <rPr>
        <sz val="8"/>
        <rFont val="Trebuchet MS"/>
        <family val="2"/>
      </rPr>
      <t>P 21</t>
    </r>
  </si>
  <si>
    <r>
      <rPr>
        <sz val="8"/>
        <rFont val="Trebuchet MS"/>
        <family val="2"/>
      </rPr>
      <t>Juhannusaatto</t>
    </r>
  </si>
  <si>
    <r>
      <rPr>
        <sz val="8"/>
        <rFont val="Trebuchet MS"/>
        <family val="2"/>
      </rPr>
      <t>M 22</t>
    </r>
  </si>
  <si>
    <r>
      <rPr>
        <sz val="8"/>
        <rFont val="Trebuchet MS"/>
        <family val="2"/>
      </rPr>
      <t>T 22</t>
    </r>
  </si>
  <si>
    <r>
      <rPr>
        <sz val="8"/>
        <rFont val="Trebuchet MS"/>
        <family val="2"/>
      </rPr>
      <t>K 22</t>
    </r>
  </si>
  <si>
    <r>
      <rPr>
        <sz val="8"/>
        <rFont val="Trebuchet MS"/>
        <family val="2"/>
      </rPr>
      <t>Juhannuspäivä</t>
    </r>
  </si>
  <si>
    <r>
      <rPr>
        <sz val="8"/>
        <rFont val="Trebuchet MS"/>
        <family val="2"/>
      </rPr>
      <t>T 23</t>
    </r>
  </si>
  <si>
    <r>
      <rPr>
        <sz val="8"/>
        <rFont val="Trebuchet MS"/>
        <family val="2"/>
      </rPr>
      <t>P 23</t>
    </r>
  </si>
  <si>
    <r>
      <rPr>
        <sz val="8"/>
        <rFont val="Trebuchet MS"/>
        <family val="2"/>
      </rPr>
      <t>L 23</t>
    </r>
  </si>
  <si>
    <r>
      <rPr>
        <sz val="8"/>
        <rFont val="Trebuchet MS"/>
        <family val="2"/>
      </rPr>
      <t>S 23</t>
    </r>
  </si>
  <si>
    <r>
      <rPr>
        <sz val="8"/>
        <rFont val="Trebuchet MS"/>
        <family val="2"/>
      </rPr>
      <t>K 24</t>
    </r>
  </si>
  <si>
    <r>
      <rPr>
        <sz val="8"/>
        <rFont val="Trebuchet MS"/>
        <family val="2"/>
      </rPr>
      <t>L 24</t>
    </r>
  </si>
  <si>
    <r>
      <rPr>
        <sz val="8"/>
        <rFont val="Trebuchet MS"/>
        <family val="2"/>
      </rPr>
      <t>S 24</t>
    </r>
  </si>
  <si>
    <r>
      <rPr>
        <sz val="8"/>
        <rFont val="Trebuchet MS"/>
        <family val="2"/>
      </rPr>
      <t>P 24</t>
    </r>
  </si>
  <si>
    <r>
      <rPr>
        <sz val="8"/>
        <rFont val="Trebuchet MS"/>
        <family val="2"/>
      </rPr>
      <t>T 25</t>
    </r>
  </si>
  <si>
    <r>
      <rPr>
        <sz val="8"/>
        <rFont val="Trebuchet MS"/>
        <family val="2"/>
      </rPr>
      <t>S 25</t>
    </r>
  </si>
  <si>
    <r>
      <rPr>
        <sz val="8"/>
        <rFont val="Trebuchet MS"/>
        <family val="2"/>
      </rPr>
      <t>L 25</t>
    </r>
  </si>
  <si>
    <r>
      <rPr>
        <sz val="8"/>
        <rFont val="Trebuchet MS"/>
        <family val="2"/>
      </rPr>
      <t>P 26</t>
    </r>
  </si>
  <si>
    <r>
      <rPr>
        <sz val="8"/>
        <rFont val="Trebuchet MS"/>
        <family val="2"/>
      </rPr>
      <t>M 26</t>
    </r>
  </si>
  <si>
    <r>
      <rPr>
        <sz val="8"/>
        <rFont val="Trebuchet MS"/>
        <family val="2"/>
      </rPr>
      <t>T 26</t>
    </r>
  </si>
  <si>
    <r>
      <rPr>
        <sz val="8"/>
        <rFont val="Trebuchet MS"/>
        <family val="2"/>
      </rPr>
      <t>S 26</t>
    </r>
  </si>
  <si>
    <r>
      <rPr>
        <sz val="8"/>
        <rFont val="Trebuchet MS"/>
        <family val="2"/>
      </rPr>
      <t>L 27</t>
    </r>
  </si>
  <si>
    <r>
      <rPr>
        <sz val="8"/>
        <rFont val="Trebuchet MS"/>
        <family val="2"/>
      </rPr>
      <t>T 27</t>
    </r>
  </si>
  <si>
    <r>
      <rPr>
        <sz val="8"/>
        <rFont val="Trebuchet MS"/>
        <family val="2"/>
      </rPr>
      <t>K 27</t>
    </r>
  </si>
  <si>
    <r>
      <rPr>
        <sz val="8"/>
        <rFont val="Trebuchet MS"/>
        <family val="2"/>
      </rPr>
      <t>M 27</t>
    </r>
  </si>
  <si>
    <r>
      <rPr>
        <sz val="8"/>
        <rFont val="Trebuchet MS"/>
        <family val="2"/>
      </rPr>
      <t>S 28</t>
    </r>
  </si>
  <si>
    <r>
      <rPr>
        <sz val="8"/>
        <rFont val="Trebuchet MS"/>
        <family val="2"/>
      </rPr>
      <t>K 28</t>
    </r>
  </si>
  <si>
    <r>
      <rPr>
        <sz val="8"/>
        <rFont val="Trebuchet MS"/>
        <family val="2"/>
      </rPr>
      <t>T 28</t>
    </r>
  </si>
  <si>
    <r>
      <rPr>
        <sz val="8"/>
        <rFont val="Trebuchet MS"/>
        <family val="2"/>
      </rPr>
      <t>M 29</t>
    </r>
  </si>
  <si>
    <r>
      <rPr>
        <sz val="8"/>
        <rFont val="Trebuchet MS"/>
        <family val="2"/>
      </rPr>
      <t>T 29</t>
    </r>
  </si>
  <si>
    <r>
      <rPr>
        <sz val="8"/>
        <rFont val="Trebuchet MS"/>
        <family val="2"/>
      </rPr>
      <t>Pitkäperjantai</t>
    </r>
  </si>
  <si>
    <r>
      <rPr>
        <sz val="8"/>
        <rFont val="Trebuchet MS"/>
        <family val="2"/>
      </rPr>
      <t>K 29</t>
    </r>
  </si>
  <si>
    <r>
      <rPr>
        <sz val="8"/>
        <rFont val="Trebuchet MS"/>
        <family val="2"/>
      </rPr>
      <t>L 29</t>
    </r>
  </si>
  <si>
    <r>
      <rPr>
        <sz val="8"/>
        <rFont val="Trebuchet MS"/>
        <family val="2"/>
      </rPr>
      <t>T 30</t>
    </r>
  </si>
  <si>
    <r>
      <rPr>
        <sz val="8"/>
        <rFont val="Trebuchet MS"/>
        <family val="2"/>
      </rPr>
      <t>L 30</t>
    </r>
  </si>
  <si>
    <r>
      <rPr>
        <sz val="8"/>
        <rFont val="Trebuchet MS"/>
        <family val="2"/>
      </rPr>
      <t>S 30</t>
    </r>
  </si>
  <si>
    <r>
      <rPr>
        <sz val="8"/>
        <rFont val="Trebuchet MS"/>
        <family val="2"/>
      </rPr>
      <t>K 31</t>
    </r>
  </si>
  <si>
    <r>
      <rPr>
        <sz val="8"/>
        <rFont val="Trebuchet MS"/>
        <family val="2"/>
      </rPr>
      <t>S</t>
    </r>
  </si>
  <si>
    <r>
      <rPr>
        <sz val="8"/>
        <rFont val="Trebuchet MS"/>
        <family val="2"/>
      </rPr>
      <t>Pääsiäispäivä</t>
    </r>
  </si>
  <si>
    <r>
      <rPr>
        <sz val="8"/>
        <rFont val="Trebuchet MS"/>
        <family val="2"/>
      </rPr>
      <t>P 31</t>
    </r>
  </si>
  <si>
    <r>
      <rPr>
        <sz val="8"/>
        <rFont val="Trebuchet MS"/>
        <family val="2"/>
      </rPr>
      <t>S  1</t>
    </r>
  </si>
  <si>
    <r>
      <rPr>
        <sz val="8"/>
        <rFont val="Trebuchet MS"/>
        <family val="2"/>
      </rPr>
      <t>P  1</t>
    </r>
  </si>
  <si>
    <r>
      <rPr>
        <sz val="8"/>
        <rFont val="Trebuchet MS"/>
        <family val="2"/>
      </rPr>
      <t>M  2</t>
    </r>
  </si>
  <si>
    <r>
      <rPr>
        <sz val="8"/>
        <rFont val="Trebuchet MS"/>
        <family val="2"/>
      </rPr>
      <t>K  2</t>
    </r>
  </si>
  <si>
    <r>
      <rPr>
        <sz val="8"/>
        <rFont val="Trebuchet MS"/>
        <family val="2"/>
      </rPr>
      <t>Pyhäinpäivä</t>
    </r>
  </si>
  <si>
    <r>
      <rPr>
        <sz val="8"/>
        <rFont val="Trebuchet MS"/>
        <family val="2"/>
      </rPr>
      <t>T  3</t>
    </r>
  </si>
  <si>
    <r>
      <rPr>
        <sz val="8"/>
        <rFont val="Trebuchet MS"/>
        <family val="2"/>
      </rPr>
      <t>K  4</t>
    </r>
  </si>
  <si>
    <r>
      <rPr>
        <sz val="8"/>
        <rFont val="Trebuchet MS"/>
        <family val="2"/>
      </rPr>
      <t>P  4</t>
    </r>
  </si>
  <si>
    <r>
      <rPr>
        <sz val="8"/>
        <rFont val="Trebuchet MS"/>
        <family val="2"/>
      </rPr>
      <t>M  4</t>
    </r>
  </si>
  <si>
    <r>
      <rPr>
        <sz val="8"/>
        <rFont val="Trebuchet MS"/>
        <family val="2"/>
      </rPr>
      <t>T  5</t>
    </r>
  </si>
  <si>
    <r>
      <rPr>
        <sz val="8"/>
        <rFont val="Trebuchet MS"/>
        <family val="2"/>
      </rPr>
      <t>L  5</t>
    </r>
  </si>
  <si>
    <r>
      <rPr>
        <sz val="8"/>
        <rFont val="Trebuchet MS"/>
        <family val="2"/>
      </rPr>
      <t>P  6</t>
    </r>
  </si>
  <si>
    <r>
      <rPr>
        <sz val="8"/>
        <rFont val="Trebuchet MS"/>
        <family val="2"/>
      </rPr>
      <t>S  6</t>
    </r>
  </si>
  <si>
    <r>
      <rPr>
        <sz val="8"/>
        <rFont val="Trebuchet MS"/>
        <family val="2"/>
      </rPr>
      <t>K  6</t>
    </r>
  </si>
  <si>
    <r>
      <rPr>
        <sz val="8"/>
        <rFont val="Trebuchet MS"/>
        <family val="2"/>
      </rPr>
      <t>Itsenäisyyspäivä</t>
    </r>
  </si>
  <si>
    <r>
      <rPr>
        <sz val="8"/>
        <rFont val="Trebuchet MS"/>
        <family val="2"/>
      </rPr>
      <t>L  7</t>
    </r>
  </si>
  <si>
    <r>
      <rPr>
        <sz val="8"/>
        <rFont val="Trebuchet MS"/>
        <family val="2"/>
      </rPr>
      <t>M  7</t>
    </r>
  </si>
  <si>
    <r>
      <rPr>
        <sz val="8"/>
        <rFont val="Trebuchet MS"/>
        <family val="2"/>
      </rPr>
      <t>S  8</t>
    </r>
  </si>
  <si>
    <r>
      <rPr>
        <sz val="8"/>
        <rFont val="Trebuchet MS"/>
        <family val="2"/>
      </rPr>
      <t>P  8</t>
    </r>
  </si>
  <si>
    <r>
      <rPr>
        <sz val="8"/>
        <rFont val="Trebuchet MS"/>
        <family val="2"/>
      </rPr>
      <t>M  9</t>
    </r>
  </si>
  <si>
    <r>
      <rPr>
        <sz val="8"/>
        <rFont val="Trebuchet MS"/>
        <family val="2"/>
      </rPr>
      <t>K  9</t>
    </r>
  </si>
  <si>
    <r>
      <rPr>
        <sz val="8"/>
        <rFont val="Trebuchet MS"/>
        <family val="2"/>
      </rPr>
      <t>T 10</t>
    </r>
  </si>
  <si>
    <r>
      <rPr>
        <sz val="8"/>
        <rFont val="Trebuchet MS"/>
        <family val="2"/>
      </rPr>
      <t>K 11</t>
    </r>
  </si>
  <si>
    <r>
      <rPr>
        <sz val="8"/>
        <rFont val="Trebuchet MS"/>
        <family val="2"/>
      </rPr>
      <t>P 11</t>
    </r>
  </si>
  <si>
    <r>
      <rPr>
        <sz val="8"/>
        <rFont val="Trebuchet MS"/>
        <family val="2"/>
      </rPr>
      <t>M 11</t>
    </r>
  </si>
  <si>
    <r>
      <rPr>
        <sz val="8"/>
        <rFont val="Trebuchet MS"/>
        <family val="2"/>
      </rPr>
      <t>T 12</t>
    </r>
  </si>
  <si>
    <r>
      <rPr>
        <sz val="8"/>
        <rFont val="Trebuchet MS"/>
        <family val="2"/>
      </rPr>
      <t>L 12</t>
    </r>
  </si>
  <si>
    <r>
      <rPr>
        <sz val="8"/>
        <rFont val="Trebuchet MS"/>
        <family val="2"/>
      </rPr>
      <t>P 13</t>
    </r>
  </si>
  <si>
    <r>
      <rPr>
        <sz val="8"/>
        <rFont val="Trebuchet MS"/>
        <family val="2"/>
      </rPr>
      <t>S 13</t>
    </r>
  </si>
  <si>
    <r>
      <rPr>
        <sz val="8"/>
        <rFont val="Trebuchet MS"/>
        <family val="2"/>
      </rPr>
      <t>K 13</t>
    </r>
  </si>
  <si>
    <r>
      <rPr>
        <sz val="8"/>
        <rFont val="Trebuchet MS"/>
        <family val="2"/>
      </rPr>
      <t>L 14</t>
    </r>
  </si>
  <si>
    <r>
      <rPr>
        <sz val="8"/>
        <rFont val="Trebuchet MS"/>
        <family val="2"/>
      </rPr>
      <t>M 14</t>
    </r>
  </si>
  <si>
    <r>
      <rPr>
        <sz val="8"/>
        <rFont val="Trebuchet MS"/>
        <family val="2"/>
      </rPr>
      <t>S 15</t>
    </r>
  </si>
  <si>
    <r>
      <rPr>
        <sz val="8"/>
        <rFont val="Trebuchet MS"/>
        <family val="2"/>
      </rPr>
      <t>P 15</t>
    </r>
  </si>
  <si>
    <r>
      <rPr>
        <sz val="8"/>
        <rFont val="Trebuchet MS"/>
        <family val="2"/>
      </rPr>
      <t>M 16</t>
    </r>
  </si>
  <si>
    <r>
      <rPr>
        <sz val="8"/>
        <rFont val="Trebuchet MS"/>
        <family val="2"/>
      </rPr>
      <t>K 16</t>
    </r>
  </si>
  <si>
    <r>
      <rPr>
        <sz val="8"/>
        <rFont val="Trebuchet MS"/>
        <family val="2"/>
      </rPr>
      <t>T 17</t>
    </r>
  </si>
  <si>
    <r>
      <rPr>
        <sz val="8"/>
        <rFont val="Trebuchet MS"/>
        <family val="2"/>
      </rPr>
      <t>K 18</t>
    </r>
  </si>
  <si>
    <r>
      <rPr>
        <sz val="8"/>
        <rFont val="Trebuchet MS"/>
        <family val="2"/>
      </rPr>
      <t>P 18</t>
    </r>
  </si>
  <si>
    <r>
      <rPr>
        <sz val="8"/>
        <rFont val="Trebuchet MS"/>
        <family val="2"/>
      </rPr>
      <t>M 18</t>
    </r>
  </si>
  <si>
    <r>
      <rPr>
        <sz val="8"/>
        <rFont val="Trebuchet MS"/>
        <family val="2"/>
      </rPr>
      <t>T 19</t>
    </r>
  </si>
  <si>
    <r>
      <rPr>
        <sz val="8"/>
        <rFont val="Trebuchet MS"/>
        <family val="2"/>
      </rPr>
      <t>L 19</t>
    </r>
  </si>
  <si>
    <r>
      <rPr>
        <sz val="8"/>
        <rFont val="Trebuchet MS"/>
        <family val="2"/>
      </rPr>
      <t>P 20</t>
    </r>
  </si>
  <si>
    <r>
      <rPr>
        <sz val="8"/>
        <rFont val="Trebuchet MS"/>
        <family val="2"/>
      </rPr>
      <t>S 20</t>
    </r>
  </si>
  <si>
    <r>
      <rPr>
        <sz val="8"/>
        <rFont val="Trebuchet MS"/>
        <family val="2"/>
      </rPr>
      <t>K 20</t>
    </r>
  </si>
  <si>
    <r>
      <rPr>
        <sz val="8"/>
        <rFont val="Trebuchet MS"/>
        <family val="2"/>
      </rPr>
      <t>L 21</t>
    </r>
  </si>
  <si>
    <r>
      <rPr>
        <sz val="8"/>
        <rFont val="Trebuchet MS"/>
        <family val="2"/>
      </rPr>
      <t>M 21</t>
    </r>
  </si>
  <si>
    <r>
      <rPr>
        <sz val="8"/>
        <rFont val="Trebuchet MS"/>
        <family val="2"/>
      </rPr>
      <t>S 22</t>
    </r>
  </si>
  <si>
    <r>
      <rPr>
        <sz val="8"/>
        <rFont val="Trebuchet MS"/>
        <family val="2"/>
      </rPr>
      <t>P 22</t>
    </r>
  </si>
  <si>
    <r>
      <rPr>
        <sz val="8"/>
        <rFont val="Trebuchet MS"/>
        <family val="2"/>
      </rPr>
      <t>M 23</t>
    </r>
  </si>
  <si>
    <r>
      <rPr>
        <sz val="8"/>
        <rFont val="Trebuchet MS"/>
        <family val="2"/>
      </rPr>
      <t>K 23</t>
    </r>
  </si>
  <si>
    <r>
      <rPr>
        <sz val="8"/>
        <rFont val="Trebuchet MS"/>
        <family val="2"/>
      </rPr>
      <t>T 24</t>
    </r>
  </si>
  <si>
    <r>
      <rPr>
        <sz val="8"/>
        <rFont val="Trebuchet MS"/>
        <family val="2"/>
      </rPr>
      <t>Jouluaatto</t>
    </r>
  </si>
  <si>
    <r>
      <rPr>
        <sz val="8"/>
        <rFont val="Trebuchet MS"/>
        <family val="2"/>
      </rPr>
      <t>K 25</t>
    </r>
  </si>
  <si>
    <r>
      <rPr>
        <sz val="8"/>
        <rFont val="Trebuchet MS"/>
        <family val="2"/>
      </rPr>
      <t>P 25</t>
    </r>
  </si>
  <si>
    <r>
      <rPr>
        <sz val="8"/>
        <rFont val="Trebuchet MS"/>
        <family val="2"/>
      </rPr>
      <t>M 25</t>
    </r>
  </si>
  <si>
    <r>
      <rPr>
        <sz val="8"/>
        <rFont val="Trebuchet MS"/>
        <family val="2"/>
      </rPr>
      <t>Joulupäivä</t>
    </r>
  </si>
  <si>
    <r>
      <rPr>
        <sz val="8"/>
        <rFont val="Trebuchet MS"/>
        <family val="2"/>
      </rPr>
      <t>M 26  1</t>
    </r>
  </si>
  <si>
    <r>
      <rPr>
        <sz val="8"/>
        <rFont val="Trebuchet MS"/>
        <family val="2"/>
      </rPr>
      <t>L 26</t>
    </r>
  </si>
  <si>
    <r>
      <rPr>
        <sz val="8"/>
        <rFont val="Trebuchet MS"/>
        <family val="2"/>
      </rPr>
      <t>2. joulupäivä</t>
    </r>
  </si>
  <si>
    <r>
      <rPr>
        <sz val="8"/>
        <rFont val="Trebuchet MS"/>
        <family val="2"/>
      </rPr>
      <t>T 27  2</t>
    </r>
  </si>
  <si>
    <r>
      <rPr>
        <sz val="8"/>
        <rFont val="Trebuchet MS"/>
        <family val="2"/>
      </rPr>
      <t>P 27</t>
    </r>
  </si>
  <si>
    <r>
      <rPr>
        <sz val="8"/>
        <rFont val="Trebuchet MS"/>
        <family val="2"/>
      </rPr>
      <t>S 27</t>
    </r>
  </si>
  <si>
    <r>
      <rPr>
        <sz val="8"/>
        <rFont val="Trebuchet MS"/>
        <family val="2"/>
      </rPr>
      <t>K 28  1</t>
    </r>
  </si>
  <si>
    <r>
      <rPr>
        <sz val="8"/>
        <rFont val="Trebuchet MS"/>
        <family val="2"/>
      </rPr>
      <t>L 28</t>
    </r>
  </si>
  <si>
    <r>
      <rPr>
        <sz val="8"/>
        <rFont val="Trebuchet MS"/>
        <family val="2"/>
      </rPr>
      <t>M 28</t>
    </r>
  </si>
  <si>
    <r>
      <rPr>
        <sz val="8"/>
        <rFont val="Trebuchet MS"/>
        <family val="2"/>
      </rPr>
      <t>T 29  2</t>
    </r>
  </si>
  <si>
    <r>
      <rPr>
        <sz val="8"/>
        <rFont val="Trebuchet MS"/>
        <family val="2"/>
      </rPr>
      <t>S 29</t>
    </r>
  </si>
  <si>
    <r>
      <rPr>
        <sz val="8"/>
        <rFont val="Trebuchet MS"/>
        <family val="2"/>
      </rPr>
      <t>P 29</t>
    </r>
  </si>
  <si>
    <r>
      <rPr>
        <sz val="8"/>
        <rFont val="Trebuchet MS"/>
        <family val="2"/>
      </rPr>
      <t>P 30   1</t>
    </r>
  </si>
  <si>
    <r>
      <rPr>
        <sz val="8"/>
        <rFont val="Trebuchet MS"/>
        <family val="2"/>
      </rPr>
      <t>M 30</t>
    </r>
  </si>
  <si>
    <r>
      <rPr>
        <sz val="8"/>
        <rFont val="Trebuchet MS"/>
        <family val="2"/>
      </rPr>
      <t>K 30</t>
    </r>
  </si>
  <si>
    <r>
      <rPr>
        <sz val="8"/>
        <rFont val="Trebuchet MS"/>
        <family val="2"/>
      </rPr>
      <t>L 31</t>
    </r>
  </si>
  <si>
    <r>
      <rPr>
        <sz val="8"/>
        <rFont val="Trebuchet MS"/>
        <family val="2"/>
      </rPr>
      <t>T 31</t>
    </r>
  </si>
  <si>
    <r>
      <rPr>
        <b/>
        <sz val="9"/>
        <rFont val="Trebuchet MS"/>
        <family val="2"/>
      </rPr>
      <t>Viikkonumero.fi</t>
    </r>
  </si>
  <si>
    <r>
      <rPr>
        <sz val="8"/>
        <rFont val="Trebuchet MS"/>
        <family val="2"/>
      </rPr>
      <t>S 31</t>
    </r>
  </si>
  <si>
    <t>S  3</t>
  </si>
  <si>
    <t>2. pääsiäispäivä</t>
  </si>
  <si>
    <r>
      <rPr>
        <sz val="8"/>
        <rFont val="Trebuchet MS"/>
        <family val="2"/>
      </rPr>
      <t>P 30</t>
    </r>
  </si>
  <si>
    <r>
      <rPr>
        <sz val="8"/>
        <rFont val="Trebuchet MS"/>
        <family val="2"/>
      </rPr>
      <t>P 28</t>
    </r>
  </si>
  <si>
    <r>
      <rPr>
        <sz val="8"/>
        <rFont val="Trebuchet MS"/>
        <family val="2"/>
      </rPr>
      <t>K 26</t>
    </r>
  </si>
  <si>
    <r>
      <rPr>
        <sz val="8"/>
        <rFont val="Trebuchet MS"/>
        <family val="2"/>
      </rPr>
      <t>L 22</t>
    </r>
  </si>
  <si>
    <r>
      <rPr>
        <sz val="8"/>
        <rFont val="Trebuchet MS"/>
        <family val="2"/>
      </rPr>
      <t>2. pääsiäispäivä</t>
    </r>
  </si>
  <si>
    <r>
      <rPr>
        <sz val="8"/>
        <rFont val="Trebuchet MS"/>
        <family val="2"/>
      </rPr>
      <t>L  1</t>
    </r>
  </si>
  <si>
    <r>
      <rPr>
        <sz val="8"/>
        <rFont val="Trebuchet MS"/>
        <family val="2"/>
      </rPr>
      <t>M 24</t>
    </r>
  </si>
  <si>
    <r>
      <rPr>
        <sz val="8"/>
        <rFont val="Trebuchet MS"/>
        <family val="2"/>
      </rPr>
      <t>K 19</t>
    </r>
  </si>
  <si>
    <r>
      <rPr>
        <sz val="8"/>
        <rFont val="Trebuchet MS"/>
        <family val="2"/>
      </rPr>
      <t>M 17</t>
    </r>
  </si>
  <si>
    <r>
      <rPr>
        <sz val="8"/>
        <rFont val="Trebuchet MS"/>
        <family val="2"/>
      </rPr>
      <t>P 14</t>
    </r>
  </si>
  <si>
    <r>
      <rPr>
        <sz val="8"/>
        <rFont val="Trebuchet MS"/>
        <family val="2"/>
      </rPr>
      <t>K 12</t>
    </r>
  </si>
  <si>
    <r>
      <rPr>
        <sz val="8"/>
        <rFont val="Trebuchet MS"/>
        <family val="2"/>
      </rPr>
      <t>M 10</t>
    </r>
  </si>
  <si>
    <r>
      <rPr>
        <sz val="8"/>
        <rFont val="Trebuchet MS"/>
        <family val="2"/>
      </rPr>
      <t>P  7</t>
    </r>
  </si>
  <si>
    <r>
      <rPr>
        <sz val="8"/>
        <rFont val="Trebuchet MS"/>
        <family val="2"/>
      </rPr>
      <t>K  5</t>
    </r>
  </si>
  <si>
    <r>
      <rPr>
        <sz val="8"/>
        <rFont val="Trebuchet MS"/>
        <family val="2"/>
      </rPr>
      <t>M  3</t>
    </r>
  </si>
  <si>
    <t>October/Lokakuu 2023</t>
  </si>
  <si>
    <t>November/Marraskuu 2023</t>
  </si>
  <si>
    <t>December/Joulukuu 2023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</si>
  <si>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</si>
  <si>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</si>
  <si>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</si>
  <si>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</si>
  <si>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</si>
  <si>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</si>
  <si>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</si>
  <si>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</si>
  <si>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</si>
  <si>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</t>
  </si>
  <si>
    <t>Rotations</t>
  </si>
  <si>
    <t>total</t>
  </si>
  <si>
    <t>Tammikuu/January</t>
  </si>
  <si>
    <t>Helmikuu/February</t>
  </si>
  <si>
    <t>Maaliskuu/March</t>
  </si>
  <si>
    <t>Huhtikuu/April</t>
  </si>
  <si>
    <t>Toukokuu/May</t>
  </si>
  <si>
    <t>Kesäkuu/June</t>
  </si>
  <si>
    <t>Heinäkuu/July</t>
  </si>
  <si>
    <t>Elokuu/August</t>
  </si>
  <si>
    <t>Syyskuu/September</t>
  </si>
  <si>
    <t>Lokakuu/October</t>
  </si>
  <si>
    <t>Marraskuu/November</t>
  </si>
  <si>
    <t>Joulukuu/December</t>
  </si>
  <si>
    <t>July</t>
  </si>
  <si>
    <t>August</t>
  </si>
  <si>
    <t>September</t>
  </si>
  <si>
    <t>T  1   1</t>
  </si>
  <si>
    <t>P  2   1</t>
  </si>
  <si>
    <t>Yearly rotations</t>
  </si>
  <si>
    <t>1 rotation = 2 flights</t>
  </si>
  <si>
    <t>TOTAL</t>
  </si>
  <si>
    <t>Flights</t>
  </si>
  <si>
    <t>TRAFICOM/157511/02.03.01/2023</t>
  </si>
  <si>
    <t>Timetable Savonlinna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</si>
</sst>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11" x14ac:knownFonts="1">
    <font>
      <sz val="10"/>
      <color rgb="FF000000"/>
      <name val="Times New Roman"/>
      <charset val="204"/>
    </font>
    <font>
      <sz val="8"/>
      <name val="Trebuchet MS"/>
    </font>
    <font>
      <b/>
      <sz val="9"/>
      <color rgb="FF000000"/>
      <name val="Trebuchet MS"/>
      <family val="2"/>
    </font>
    <font>
      <sz val="8"/>
      <color rgb="FF000000"/>
      <name val="Trebuchet MS"/>
      <family val="2"/>
    </font>
    <font>
      <b/>
      <sz val="13"/>
      <name val="Trebuchet MS"/>
    </font>
    <font>
      <b/>
      <sz val="9"/>
      <name val="Trebuchet MS"/>
    </font>
    <font>
      <sz val="8"/>
      <name val="Trebuchet MS"/>
      <family val="2"/>
    </font>
    <font>
      <b/>
      <sz val="9"/>
      <name val="Trebuchet MS"/>
      <family val="2"/>
    </font>
    <font>
      <b/>
      <sz val="10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" fontId="2" fillId="2" borderId="3" xfId="0" applyNumberFormat="1" applyFont="1" applyFill="1" applyBorder="1" applyAlignment="1">
      <alignment horizontal="right" vertical="top" shrinkToFit="1"/>
    </xf>
    <xf numFmtId="0" fontId="1" fillId="0" borderId="1" xfId="0" applyFont="1" applyFill="1" applyBorder="1" applyAlignment="1">
      <alignment horizontal="center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2" borderId="1" xfId="0" applyFont="1" applyFill="1" applyBorder="1" applyAlignment="1">
      <alignment horizontal="right" vertical="top" wrapText="1"/>
    </xf>
    <xf numFmtId="1" fontId="3" fillId="2" borderId="2" xfId="0" applyNumberFormat="1" applyFont="1" applyFill="1" applyBorder="1" applyAlignment="1">
      <alignment horizontal="right" vertical="top" shrinkToFit="1"/>
    </xf>
    <xf numFmtId="164" fontId="3" fillId="2" borderId="2" xfId="0" applyNumberFormat="1" applyFont="1" applyFill="1" applyBorder="1" applyAlignment="1">
      <alignment horizontal="left" vertical="top" shrinkToFit="1"/>
    </xf>
    <xf numFmtId="1" fontId="2" fillId="2" borderId="3" xfId="0" applyNumberFormat="1" applyFont="1" applyFill="1" applyBorder="1" applyAlignment="1">
      <alignment horizontal="left" vertical="top" indent="2" shrinkToFit="1"/>
    </xf>
    <xf numFmtId="0" fontId="1" fillId="2" borderId="1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right" vertical="top" wrapText="1"/>
    </xf>
    <xf numFmtId="1" fontId="3" fillId="0" borderId="2" xfId="0" applyNumberFormat="1" applyFont="1" applyFill="1" applyBorder="1" applyAlignment="1">
      <alignment horizontal="right" vertical="top" shrinkToFit="1"/>
    </xf>
    <xf numFmtId="1" fontId="2" fillId="0" borderId="3" xfId="0" applyNumberFormat="1" applyFont="1" applyFill="1" applyBorder="1" applyAlignment="1">
      <alignment horizontal="right" vertical="top" shrinkToFit="1"/>
    </xf>
    <xf numFmtId="0" fontId="0" fillId="2" borderId="3" xfId="0" applyFill="1" applyBorder="1" applyAlignment="1">
      <alignment horizontal="left" wrapText="1"/>
    </xf>
    <xf numFmtId="1" fontId="3" fillId="2" borderId="2" xfId="0" applyNumberFormat="1" applyFont="1" applyFill="1" applyBorder="1" applyAlignment="1">
      <alignment horizontal="left" vertical="top" shrinkToFit="1"/>
    </xf>
    <xf numFmtId="1" fontId="3" fillId="0" borderId="2" xfId="0" applyNumberFormat="1" applyFont="1" applyFill="1" applyBorder="1" applyAlignment="1">
      <alignment horizontal="center" vertical="top" shrinkToFi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2" borderId="2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0" fontId="1" fillId="0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 indent="1"/>
    </xf>
    <xf numFmtId="0" fontId="1" fillId="2" borderId="2" xfId="0" applyFont="1" applyFill="1" applyBorder="1" applyAlignment="1">
      <alignment horizontal="left" vertical="top" wrapText="1" indent="1"/>
    </xf>
    <xf numFmtId="1" fontId="2" fillId="0" borderId="2" xfId="0" applyNumberFormat="1" applyFont="1" applyFill="1" applyBorder="1" applyAlignment="1">
      <alignment horizontal="right" vertical="top" shrinkToFit="1"/>
    </xf>
    <xf numFmtId="0" fontId="4" fillId="0" borderId="5" xfId="0" applyFont="1" applyFill="1" applyBorder="1" applyAlignment="1">
      <alignment horizontal="left" vertical="top" wrapText="1" indent="2"/>
    </xf>
    <xf numFmtId="0" fontId="4" fillId="0" borderId="0" xfId="0" applyFont="1" applyFill="1" applyBorder="1" applyAlignment="1">
      <alignment horizontal="left" vertical="top" wrapText="1" indent="2"/>
    </xf>
    <xf numFmtId="0" fontId="0" fillId="0" borderId="5" xfId="0" applyFill="1" applyBorder="1" applyAlignment="1">
      <alignment horizontal="left" wrapText="1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wrapText="1"/>
    </xf>
    <xf numFmtId="1" fontId="3" fillId="0" borderId="5" xfId="0" applyNumberFormat="1" applyFont="1" applyBorder="1" applyAlignment="1">
      <alignment horizontal="left" vertical="top" shrinkToFit="1"/>
    </xf>
    <xf numFmtId="0" fontId="1" fillId="0" borderId="4" xfId="0" applyFont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1" fontId="3" fillId="0" borderId="2" xfId="0" applyNumberFormat="1" applyFont="1" applyBorder="1" applyAlignment="1">
      <alignment horizontal="left" vertical="top" shrinkToFit="1"/>
    </xf>
    <xf numFmtId="0" fontId="1" fillId="0" borderId="1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right" vertical="top" shrinkToFi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1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5" fillId="0" borderId="5" xfId="0" applyFont="1" applyBorder="1" applyAlignment="1">
      <alignment horizontal="left" vertical="top" wrapText="1" indent="4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right" vertical="top" shrinkToFit="1"/>
    </xf>
    <xf numFmtId="1" fontId="3" fillId="0" borderId="2" xfId="0" applyNumberFormat="1" applyFont="1" applyFill="1" applyBorder="1" applyAlignment="1">
      <alignment horizontal="left" vertical="top" shrinkToFit="1"/>
    </xf>
    <xf numFmtId="1" fontId="3" fillId="0" borderId="3" xfId="0" applyNumberFormat="1" applyFont="1" applyFill="1" applyBorder="1" applyAlignment="1">
      <alignment horizontal="left" vertical="top" shrinkToFit="1"/>
    </xf>
    <xf numFmtId="0" fontId="5" fillId="0" borderId="5" xfId="0" applyFont="1" applyFill="1" applyBorder="1" applyAlignment="1">
      <alignment horizontal="left" vertical="top" wrapText="1" indent="4"/>
    </xf>
    <xf numFmtId="1" fontId="2" fillId="0" borderId="2" xfId="0" applyNumberFormat="1" applyFont="1" applyBorder="1" applyAlignment="1">
      <alignment horizontal="right" vertical="top" shrinkToFit="1"/>
    </xf>
    <xf numFmtId="0" fontId="0" fillId="0" borderId="5" xfId="0" applyBorder="1" applyAlignment="1">
      <alignment horizontal="left" wrapText="1"/>
    </xf>
    <xf numFmtId="1" fontId="0" fillId="3" borderId="0" xfId="0" applyNumberFormat="1" applyFill="1" applyAlignment="1">
      <alignment horizontal="left" vertical="top"/>
    </xf>
    <xf numFmtId="1" fontId="1" fillId="3" borderId="2" xfId="0" applyNumberFormat="1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wrapText="1"/>
    </xf>
    <xf numFmtId="1" fontId="1" fillId="3" borderId="2" xfId="0" applyNumberFormat="1" applyFont="1" applyFill="1" applyBorder="1" applyAlignment="1">
      <alignment horizontal="left" vertical="top" wrapText="1" indent="1"/>
    </xf>
    <xf numFmtId="1" fontId="0" fillId="0" borderId="0" xfId="0" applyNumberFormat="1" applyFill="1" applyAlignment="1">
      <alignment horizontal="left" vertical="top"/>
    </xf>
    <xf numFmtId="1" fontId="2" fillId="0" borderId="5" xfId="0" applyNumberFormat="1" applyFont="1" applyBorder="1" applyAlignment="1">
      <alignment horizontal="right" vertical="top" shrinkToFit="1"/>
    </xf>
    <xf numFmtId="0" fontId="1" fillId="0" borderId="4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 indent="4"/>
    </xf>
    <xf numFmtId="0" fontId="0" fillId="0" borderId="12" xfId="0" applyBorder="1" applyAlignment="1">
      <alignment horizontal="left" wrapText="1"/>
    </xf>
    <xf numFmtId="1" fontId="2" fillId="2" borderId="2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wrapText="1"/>
    </xf>
    <xf numFmtId="1" fontId="2" fillId="2" borderId="2" xfId="0" applyNumberFormat="1" applyFont="1" applyFill="1" applyBorder="1" applyAlignment="1">
      <alignment horizontal="left" vertical="top" indent="2" shrinkToFit="1"/>
    </xf>
    <xf numFmtId="0" fontId="6" fillId="2" borderId="2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 wrapText="1"/>
    </xf>
    <xf numFmtId="0" fontId="4" fillId="0" borderId="5" xfId="0" applyFont="1" applyBorder="1" applyAlignment="1">
      <alignment horizontal="left" vertical="top" wrapText="1" indent="2"/>
    </xf>
    <xf numFmtId="1" fontId="3" fillId="0" borderId="2" xfId="0" applyNumberFormat="1" applyFont="1" applyBorder="1" applyAlignment="1">
      <alignment horizontal="right" vertical="top" shrinkToFit="1"/>
    </xf>
    <xf numFmtId="1" fontId="3" fillId="0" borderId="2" xfId="0" applyNumberFormat="1" applyFont="1" applyBorder="1" applyAlignment="1">
      <alignment horizontal="left" vertical="top" shrinkToFit="1"/>
    </xf>
    <xf numFmtId="0" fontId="1" fillId="0" borderId="1" xfId="0" applyFont="1" applyBorder="1" applyAlignment="1">
      <alignment horizontal="right" vertical="top" wrapText="1"/>
    </xf>
    <xf numFmtId="1" fontId="0" fillId="3" borderId="2" xfId="0" applyNumberFormat="1" applyFill="1" applyBorder="1" applyAlignment="1">
      <alignment horizontal="left" wrapText="1"/>
    </xf>
    <xf numFmtId="1" fontId="0" fillId="3" borderId="0" xfId="0" applyNumberFormat="1" applyFill="1" applyBorder="1" applyAlignment="1">
      <alignment horizontal="left" vertical="top"/>
    </xf>
    <xf numFmtId="0" fontId="7" fillId="0" borderId="9" xfId="0" applyFont="1" applyBorder="1" applyAlignment="1">
      <alignment horizontal="left" vertical="top" wrapText="1" indent="1"/>
    </xf>
    <xf numFmtId="0" fontId="8" fillId="0" borderId="0" xfId="0" applyFont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15" xfId="0" applyFont="1" applyFill="1" applyBorder="1" applyAlignment="1">
      <alignment horizontal="left" vertical="top"/>
    </xf>
    <xf numFmtId="0" fontId="0" fillId="0" borderId="0" xfId="0" applyBorder="1" applyAlignment="1">
      <alignment horizontal="left" wrapText="1"/>
    </xf>
    <xf numFmtId="0" fontId="4" fillId="0" borderId="0" xfId="0" applyFont="1" applyBorder="1" applyAlignment="1">
      <alignment horizontal="left" vertical="top" wrapText="1" indent="2"/>
    </xf>
    <xf numFmtId="0" fontId="1" fillId="3" borderId="2" xfId="0" applyFont="1" applyFill="1" applyBorder="1" applyAlignment="1">
      <alignment horizontal="left" vertical="top" wrapText="1" indent="1"/>
    </xf>
    <xf numFmtId="0" fontId="1" fillId="3" borderId="2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wrapText="1"/>
    </xf>
    <xf numFmtId="0" fontId="0" fillId="3" borderId="0" xfId="0" applyFill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 wrapText="1"/>
    </xf>
    <xf numFmtId="1" fontId="8" fillId="0" borderId="18" xfId="0" applyNumberFormat="1" applyFont="1" applyBorder="1" applyAlignment="1">
      <alignment horizontal="left" vertical="top"/>
    </xf>
    <xf numFmtId="0" fontId="8" fillId="3" borderId="18" xfId="0" applyFont="1" applyFill="1" applyBorder="1" applyAlignment="1">
      <alignment horizontal="left" vertical="top"/>
    </xf>
    <xf numFmtId="1" fontId="8" fillId="3" borderId="13" xfId="0" applyNumberFormat="1" applyFont="1" applyFill="1" applyBorder="1" applyAlignment="1">
      <alignment horizontal="left" vertical="top"/>
    </xf>
    <xf numFmtId="0" fontId="0" fillId="0" borderId="15" xfId="0" applyFill="1" applyBorder="1" applyAlignment="1">
      <alignment horizontal="left" vertical="top"/>
    </xf>
    <xf numFmtId="1" fontId="8" fillId="3" borderId="19" xfId="0" applyNumberFormat="1" applyFont="1" applyFill="1" applyBorder="1" applyAlignment="1">
      <alignment horizontal="left" vertical="top"/>
    </xf>
    <xf numFmtId="0" fontId="8" fillId="0" borderId="18" xfId="0" applyFont="1" applyFill="1" applyBorder="1" applyAlignment="1">
      <alignment horizontal="left" vertical="top"/>
    </xf>
    <xf numFmtId="1" fontId="8" fillId="0" borderId="18" xfId="0" applyNumberFormat="1" applyFont="1" applyFill="1" applyBorder="1" applyAlignment="1">
      <alignment horizontal="left" vertical="top"/>
    </xf>
    <xf numFmtId="0" fontId="8" fillId="0" borderId="19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22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 wrapText="1"/>
    </xf>
    <xf numFmtId="1" fontId="8" fillId="0" borderId="20" xfId="0" applyNumberFormat="1" applyFont="1" applyFill="1" applyBorder="1" applyAlignment="1">
      <alignment horizontal="left" vertical="top"/>
    </xf>
    <xf numFmtId="1" fontId="8" fillId="3" borderId="14" xfId="0" applyNumberFormat="1" applyFont="1" applyFill="1" applyBorder="1" applyAlignment="1">
      <alignment horizontal="left" vertical="top"/>
    </xf>
    <xf numFmtId="0" fontId="8" fillId="3" borderId="21" xfId="0" applyFont="1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8" fillId="0" borderId="9" xfId="0" applyFont="1" applyBorder="1" applyAlignment="1">
      <alignment horizontal="left" wrapText="1"/>
    </xf>
    <xf numFmtId="0" fontId="8" fillId="0" borderId="26" xfId="0" applyFont="1" applyBorder="1" applyAlignment="1">
      <alignment horizontal="left" vertical="top"/>
    </xf>
    <xf numFmtId="1" fontId="8" fillId="0" borderId="27" xfId="0" applyNumberFormat="1" applyFont="1" applyBorder="1" applyAlignment="1">
      <alignment horizontal="left" vertical="top"/>
    </xf>
    <xf numFmtId="0" fontId="8" fillId="0" borderId="28" xfId="0" applyFont="1" applyBorder="1" applyAlignment="1">
      <alignment horizontal="left" vertical="top"/>
    </xf>
    <xf numFmtId="1" fontId="8" fillId="0" borderId="29" xfId="0" applyNumberFormat="1" applyFont="1" applyBorder="1" applyAlignment="1">
      <alignment horizontal="left" vertical="top"/>
    </xf>
    <xf numFmtId="1" fontId="8" fillId="3" borderId="30" xfId="0" applyNumberFormat="1" applyFont="1" applyFill="1" applyBorder="1" applyAlignment="1">
      <alignment horizontal="left" vertical="top"/>
    </xf>
    <xf numFmtId="0" fontId="8" fillId="0" borderId="31" xfId="0" applyFont="1" applyFill="1" applyBorder="1" applyAlignment="1">
      <alignment horizontal="left" vertical="top"/>
    </xf>
    <xf numFmtId="0" fontId="8" fillId="0" borderId="23" xfId="0" applyFont="1" applyFill="1" applyBorder="1" applyAlignment="1">
      <alignment horizontal="left" vertical="top"/>
    </xf>
    <xf numFmtId="0" fontId="8" fillId="0" borderId="28" xfId="0" applyFont="1" applyFill="1" applyBorder="1" applyAlignment="1">
      <alignment horizontal="left" vertical="top"/>
    </xf>
    <xf numFmtId="1" fontId="8" fillId="3" borderId="16" xfId="0" applyNumberFormat="1" applyFont="1" applyFill="1" applyBorder="1" applyAlignment="1">
      <alignment horizontal="left" vertical="top"/>
    </xf>
    <xf numFmtId="0" fontId="8" fillId="0" borderId="17" xfId="0" applyFont="1" applyFill="1" applyBorder="1" applyAlignment="1">
      <alignment horizontal="left" vertical="top"/>
    </xf>
    <xf numFmtId="0" fontId="8" fillId="0" borderId="22" xfId="0" applyFont="1" applyFill="1" applyBorder="1" applyAlignment="1">
      <alignment horizontal="left" vertical="top"/>
    </xf>
    <xf numFmtId="0" fontId="0" fillId="0" borderId="26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1" fontId="8" fillId="0" borderId="24" xfId="0" applyNumberFormat="1" applyFont="1" applyFill="1" applyBorder="1" applyAlignment="1">
      <alignment horizontal="left" vertical="top"/>
    </xf>
    <xf numFmtId="0" fontId="0" fillId="0" borderId="25" xfId="0" applyFill="1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1" fontId="8" fillId="0" borderId="24" xfId="0" applyNumberFormat="1" applyFont="1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3" borderId="26" xfId="0" applyFill="1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8" fillId="3" borderId="32" xfId="0" applyFont="1" applyFill="1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8" fillId="3" borderId="33" xfId="0" applyFont="1" applyFill="1" applyBorder="1" applyAlignment="1">
      <alignment horizontal="left" vertical="top"/>
    </xf>
    <xf numFmtId="0" fontId="0" fillId="3" borderId="35" xfId="0" applyFill="1" applyBorder="1" applyAlignment="1">
      <alignment horizontal="left" vertical="top"/>
    </xf>
    <xf numFmtId="0" fontId="0" fillId="3" borderId="5" xfId="0" applyFill="1" applyBorder="1" applyAlignment="1">
      <alignment horizontal="left" wrapText="1"/>
    </xf>
    <xf numFmtId="0" fontId="7" fillId="0" borderId="9" xfId="0" applyFont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 indent="1"/>
    </xf>
    <xf numFmtId="0" fontId="1" fillId="2" borderId="2" xfId="0" applyFont="1" applyFill="1" applyBorder="1" applyAlignment="1">
      <alignment horizontal="left" vertical="top" wrapText="1" indent="1"/>
    </xf>
    <xf numFmtId="0" fontId="1" fillId="2" borderId="3" xfId="0" applyFont="1" applyFill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 inden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5" fillId="0" borderId="10" xfId="0" applyFont="1" applyBorder="1" applyAlignment="1">
      <alignment horizontal="left" vertical="top" wrapText="1" indent="4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4" fillId="0" borderId="10" xfId="0" applyFont="1" applyFill="1" applyBorder="1" applyAlignment="1">
      <alignment horizontal="left" vertical="top" wrapText="1" indent="2"/>
    </xf>
    <xf numFmtId="0" fontId="4" fillId="0" borderId="0" xfId="0" applyFont="1" applyFill="1" applyBorder="1" applyAlignment="1">
      <alignment horizontal="left" vertical="top" wrapText="1" indent="2"/>
    </xf>
    <xf numFmtId="0" fontId="0" fillId="0" borderId="4" xfId="0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0" fillId="0" borderId="6" xfId="0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right" vertical="top" shrinkToFit="1"/>
    </xf>
    <xf numFmtId="1" fontId="2" fillId="0" borderId="3" xfId="0" applyNumberFormat="1" applyFont="1" applyFill="1" applyBorder="1" applyAlignment="1">
      <alignment horizontal="right" vertical="top" shrinkToFit="1"/>
    </xf>
    <xf numFmtId="1" fontId="3" fillId="0" borderId="2" xfId="0" applyNumberFormat="1" applyFont="1" applyFill="1" applyBorder="1" applyAlignment="1">
      <alignment horizontal="left" vertical="top" shrinkToFit="1"/>
    </xf>
    <xf numFmtId="1" fontId="3" fillId="0" borderId="3" xfId="0" applyNumberFormat="1" applyFont="1" applyFill="1" applyBorder="1" applyAlignment="1">
      <alignment horizontal="left" vertical="top" shrinkToFit="1"/>
    </xf>
    <xf numFmtId="0" fontId="5" fillId="0" borderId="4" xfId="0" applyFont="1" applyFill="1" applyBorder="1" applyAlignment="1">
      <alignment horizontal="left" vertical="top" wrapText="1" indent="4"/>
    </xf>
    <xf numFmtId="0" fontId="5" fillId="0" borderId="5" xfId="0" applyFont="1" applyFill="1" applyBorder="1" applyAlignment="1">
      <alignment horizontal="left" vertical="top" wrapText="1" indent="4"/>
    </xf>
    <xf numFmtId="0" fontId="5" fillId="0" borderId="6" xfId="0" applyFont="1" applyFill="1" applyBorder="1" applyAlignment="1">
      <alignment horizontal="left" vertical="top" wrapText="1" indent="4"/>
    </xf>
    <xf numFmtId="0" fontId="6" fillId="0" borderId="1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4" fillId="0" borderId="4" xfId="0" applyFont="1" applyBorder="1" applyAlignment="1">
      <alignment horizontal="left" vertical="top" wrapText="1" indent="2"/>
    </xf>
    <xf numFmtId="0" fontId="4" fillId="0" borderId="5" xfId="0" applyFont="1" applyBorder="1" applyAlignment="1">
      <alignment horizontal="left" vertical="top" wrapText="1" indent="2"/>
    </xf>
    <xf numFmtId="0" fontId="4" fillId="0" borderId="6" xfId="0" applyFont="1" applyBorder="1" applyAlignment="1">
      <alignment horizontal="left" vertical="top" wrapText="1" indent="2"/>
    </xf>
    <xf numFmtId="0" fontId="4" fillId="0" borderId="7" xfId="0" applyFont="1" applyBorder="1" applyAlignment="1">
      <alignment horizontal="left" vertical="top" wrapText="1" indent="2"/>
    </xf>
    <xf numFmtId="0" fontId="4" fillId="0" borderId="0" xfId="0" applyFont="1" applyAlignment="1">
      <alignment horizontal="left" vertical="top" wrapText="1" indent="2"/>
    </xf>
    <xf numFmtId="0" fontId="4" fillId="0" borderId="8" xfId="0" applyFont="1" applyBorder="1" applyAlignment="1">
      <alignment horizontal="left" vertical="top" wrapText="1" indent="2"/>
    </xf>
    <xf numFmtId="0" fontId="0" fillId="0" borderId="6" xfId="0" applyBorder="1" applyAlignment="1">
      <alignment horizontal="left" wrapText="1"/>
    </xf>
    <xf numFmtId="0" fontId="5" fillId="0" borderId="4" xfId="0" applyFont="1" applyBorder="1" applyAlignment="1">
      <alignment horizontal="left" vertical="top" wrapText="1" indent="4"/>
    </xf>
    <xf numFmtId="0" fontId="5" fillId="0" borderId="5" xfId="0" applyFont="1" applyBorder="1" applyAlignment="1">
      <alignment horizontal="left" vertical="top" wrapText="1" indent="4"/>
    </xf>
    <xf numFmtId="0" fontId="5" fillId="0" borderId="6" xfId="0" applyFont="1" applyBorder="1" applyAlignment="1">
      <alignment horizontal="left" vertical="top" wrapText="1" indent="4"/>
    </xf>
    <xf numFmtId="1" fontId="3" fillId="0" borderId="2" xfId="0" applyNumberFormat="1" applyFont="1" applyBorder="1" applyAlignment="1">
      <alignment horizontal="left" vertical="top" shrinkToFit="1"/>
    </xf>
    <xf numFmtId="1" fontId="3" fillId="0" borderId="3" xfId="0" applyNumberFormat="1" applyFont="1" applyBorder="1" applyAlignment="1">
      <alignment horizontal="left" vertical="top" shrinkToFit="1"/>
    </xf>
    <xf numFmtId="0" fontId="9" fillId="0" borderId="0" xfId="0" applyFont="1" applyFill="1" applyBorder="1" applyAlignment="1">
      <alignment horizontal="left" vertical="top"/>
    </xf>
    <xf numFmtId="0" fontId="10" fillId="3" borderId="2" xfId="0" applyFont="1" applyFill="1" applyBorder="1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6159</xdr:colOff>
      <xdr:row>33</xdr:row>
      <xdr:rowOff>183464</xdr:rowOff>
    </xdr:from>
    <xdr:ext cx="1653539" cy="12700"/>
    <xdr:grpSp>
      <xdr:nvGrpSpPr>
        <xdr:cNvPr id="2" name="Group 2">
          <a:extLst>
            <a:ext uri="{FF2B5EF4-FFF2-40B4-BE49-F238E27FC236}">
              <a16:creationId xmlns:a16="http://schemas.microsoft.com/office/drawing/2014/main" id="{6594FF20-AA55-4E46-B61D-2E3592DA132D}"/>
            </a:ext>
          </a:extLst>
        </xdr:cNvPr>
        <xdr:cNvGrpSpPr/>
      </xdr:nvGrpSpPr>
      <xdr:grpSpPr>
        <a:xfrm>
          <a:off x="6159" y="6231839"/>
          <a:ext cx="1653539" cy="12700"/>
          <a:chOff x="0" y="0"/>
          <a:chExt cx="1653539" cy="12700"/>
        </a:xfrm>
      </xdr:grpSpPr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AA731936-1198-4B95-8FE6-5B704ECDFB91}"/>
              </a:ext>
            </a:extLst>
          </xdr:cNvPr>
          <xdr:cNvSpPr/>
        </xdr:nvSpPr>
        <xdr:spPr>
          <a:xfrm>
            <a:off x="761" y="889"/>
            <a:ext cx="1652270" cy="0"/>
          </a:xfrm>
          <a:custGeom>
            <a:avLst/>
            <a:gdLst/>
            <a:ahLst/>
            <a:cxnLst/>
            <a:rect l="0" t="0" r="0" b="0"/>
            <a:pathLst>
              <a:path w="1652270">
                <a:moveTo>
                  <a:pt x="0" y="0"/>
                </a:moveTo>
                <a:lnTo>
                  <a:pt x="16520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B6BF95F3-9EB7-4D16-A866-FD2F39322800}"/>
              </a:ext>
            </a:extLst>
          </xdr:cNvPr>
          <xdr:cNvSpPr/>
        </xdr:nvSpPr>
        <xdr:spPr>
          <a:xfrm>
            <a:off x="0" y="126"/>
            <a:ext cx="1653539" cy="12700"/>
          </a:xfrm>
          <a:custGeom>
            <a:avLst/>
            <a:gdLst/>
            <a:ahLst/>
            <a:cxnLst/>
            <a:rect l="0" t="0" r="0" b="0"/>
            <a:pathLst>
              <a:path w="1653539" h="12700">
                <a:moveTo>
                  <a:pt x="1653540" y="0"/>
                </a:moveTo>
                <a:lnTo>
                  <a:pt x="0" y="0"/>
                </a:lnTo>
                <a:lnTo>
                  <a:pt x="0" y="12192"/>
                </a:lnTo>
                <a:lnTo>
                  <a:pt x="1653540" y="12192"/>
                </a:lnTo>
                <a:lnTo>
                  <a:pt x="1653540" y="0"/>
                </a:lnTo>
                <a:close/>
              </a:path>
            </a:pathLst>
          </a:custGeom>
          <a:solidFill>
            <a:srgbClr val="000000"/>
          </a:solidFill>
        </xdr:spPr>
      </xdr:sp>
    </xdr:grpSp>
    <xdr:clientData/>
  </xdr:oneCellAnchor>
  <xdr:oneCellAnchor>
    <xdr:from>
      <xdr:col>8</xdr:col>
      <xdr:colOff>6159</xdr:colOff>
      <xdr:row>33</xdr:row>
      <xdr:rowOff>183464</xdr:rowOff>
    </xdr:from>
    <xdr:ext cx="1654175" cy="12700"/>
    <xdr:grpSp>
      <xdr:nvGrpSpPr>
        <xdr:cNvPr id="5" name="Group 5">
          <a:extLst>
            <a:ext uri="{FF2B5EF4-FFF2-40B4-BE49-F238E27FC236}">
              <a16:creationId xmlns:a16="http://schemas.microsoft.com/office/drawing/2014/main" id="{F3B8CE80-6906-4857-B9BB-07F7FD577DC1}"/>
            </a:ext>
          </a:extLst>
        </xdr:cNvPr>
        <xdr:cNvGrpSpPr/>
      </xdr:nvGrpSpPr>
      <xdr:grpSpPr>
        <a:xfrm>
          <a:off x="4879784" y="6231839"/>
          <a:ext cx="1654175" cy="12700"/>
          <a:chOff x="0" y="0"/>
          <a:chExt cx="1654175" cy="1270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0B4069C1-6CCD-4DD8-9134-C931EB5E9D8B}"/>
              </a:ext>
            </a:extLst>
          </xdr:cNvPr>
          <xdr:cNvSpPr/>
        </xdr:nvSpPr>
        <xdr:spPr>
          <a:xfrm>
            <a:off x="761" y="889"/>
            <a:ext cx="1652905" cy="0"/>
          </a:xfrm>
          <a:custGeom>
            <a:avLst/>
            <a:gdLst/>
            <a:ahLst/>
            <a:cxnLst/>
            <a:rect l="0" t="0" r="0" b="0"/>
            <a:pathLst>
              <a:path w="1652905">
                <a:moveTo>
                  <a:pt x="0" y="0"/>
                </a:moveTo>
                <a:lnTo>
                  <a:pt x="1652397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C9BB9373-974D-4A7C-A39A-87431CD4EB9F}"/>
              </a:ext>
            </a:extLst>
          </xdr:cNvPr>
          <xdr:cNvSpPr/>
        </xdr:nvSpPr>
        <xdr:spPr>
          <a:xfrm>
            <a:off x="0" y="126"/>
            <a:ext cx="1654175" cy="12700"/>
          </a:xfrm>
          <a:custGeom>
            <a:avLst/>
            <a:gdLst/>
            <a:ahLst/>
            <a:cxnLst/>
            <a:rect l="0" t="0" r="0" b="0"/>
            <a:pathLst>
              <a:path w="1654175" h="12700">
                <a:moveTo>
                  <a:pt x="1653793" y="0"/>
                </a:moveTo>
                <a:lnTo>
                  <a:pt x="0" y="0"/>
                </a:lnTo>
                <a:lnTo>
                  <a:pt x="0" y="12192"/>
                </a:lnTo>
                <a:lnTo>
                  <a:pt x="1653793" y="12192"/>
                </a:lnTo>
                <a:lnTo>
                  <a:pt x="1653793" y="0"/>
                </a:lnTo>
                <a:close/>
              </a:path>
            </a:pathLst>
          </a:custGeom>
          <a:solidFill>
            <a:srgbClr val="000000"/>
          </a:solidFill>
        </xdr:spPr>
      </xdr:sp>
    </xdr:grp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E2EF2-64F0-4245-8F42-3D7BCFADEA8A}">
  <dimension ref="A1:L4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5.83203125" style="31" customWidth="1"/>
    <col min="2" max="2" width="11.5" style="31" customWidth="1"/>
    <col min="3" max="4" width="12.6640625" style="31" customWidth="1"/>
    <col min="5" max="5" width="5.83203125" style="31" customWidth="1"/>
    <col min="6" max="6" width="11.5" style="31" customWidth="1"/>
    <col min="7" max="8" width="12.6640625" style="31" customWidth="1"/>
    <col min="9" max="9" width="5.83203125" style="31" customWidth="1"/>
    <col min="10" max="10" width="15.1640625" style="31" customWidth="1"/>
    <col min="11" max="11" width="9.33203125" style="31" customWidth="1"/>
    <col min="12" max="16384" width="9.33203125" style="31"/>
  </cols>
  <sheetData>
    <row r="1" spans="1:12" ht="15" x14ac:dyDescent="0.2">
      <c r="A1" s="183" t="s">
        <v>251</v>
      </c>
      <c r="H1" s="183" t="s">
        <v>250</v>
      </c>
    </row>
    <row r="3" spans="1:12" s="77" customFormat="1" ht="12.95" customHeight="1" x14ac:dyDescent="0.2">
      <c r="A3" s="105"/>
      <c r="B3" s="132" t="s">
        <v>214</v>
      </c>
      <c r="C3" s="132"/>
      <c r="D3" s="76"/>
      <c r="E3" s="105"/>
      <c r="F3" s="132" t="s">
        <v>215</v>
      </c>
      <c r="G3" s="132"/>
      <c r="H3" s="76"/>
      <c r="I3" s="105"/>
      <c r="J3" s="132" t="s">
        <v>216</v>
      </c>
      <c r="K3" s="132"/>
    </row>
    <row r="4" spans="1:12" ht="15" customHeight="1" x14ac:dyDescent="0.2">
      <c r="A4" s="133" t="s">
        <v>121</v>
      </c>
      <c r="B4" s="134"/>
      <c r="C4" s="135"/>
      <c r="D4" s="26"/>
      <c r="E4" s="37" t="s">
        <v>5</v>
      </c>
      <c r="F4" s="36">
        <v>1</v>
      </c>
      <c r="G4" s="35"/>
      <c r="H4" s="42"/>
      <c r="I4" s="37" t="s">
        <v>122</v>
      </c>
      <c r="J4" s="36">
        <v>1</v>
      </c>
      <c r="K4" s="35"/>
    </row>
    <row r="5" spans="1:12" ht="14.1" customHeight="1" x14ac:dyDescent="0.2">
      <c r="A5" s="39" t="s">
        <v>123</v>
      </c>
      <c r="B5" s="42"/>
      <c r="C5" s="38">
        <v>40</v>
      </c>
      <c r="D5" s="54"/>
      <c r="E5" s="37" t="s">
        <v>8</v>
      </c>
      <c r="F5" s="36">
        <v>2</v>
      </c>
      <c r="G5" s="35"/>
      <c r="H5" s="42"/>
      <c r="I5" s="136" t="s">
        <v>10</v>
      </c>
      <c r="J5" s="137"/>
      <c r="K5" s="138"/>
    </row>
    <row r="6" spans="1:12" ht="15" customHeight="1" x14ac:dyDescent="0.2">
      <c r="A6" s="136" t="s">
        <v>126</v>
      </c>
      <c r="B6" s="137"/>
      <c r="C6" s="138"/>
      <c r="D6" s="40"/>
      <c r="E6" s="37" t="s">
        <v>17</v>
      </c>
      <c r="F6" s="36">
        <v>1</v>
      </c>
      <c r="G6" s="35"/>
      <c r="H6" s="42"/>
      <c r="I6" s="142" t="s">
        <v>197</v>
      </c>
      <c r="J6" s="134"/>
      <c r="K6" s="135"/>
      <c r="L6" s="56">
        <f>F30+F31+F32+F33+J4</f>
        <v>7</v>
      </c>
    </row>
    <row r="7" spans="1:12" ht="15" customHeight="1" x14ac:dyDescent="0.2">
      <c r="A7" s="136" t="s">
        <v>127</v>
      </c>
      <c r="B7" s="137"/>
      <c r="C7" s="138"/>
      <c r="D7" s="40"/>
      <c r="E7" s="10" t="s">
        <v>20</v>
      </c>
      <c r="F7" s="2" t="s">
        <v>125</v>
      </c>
      <c r="G7" s="17"/>
      <c r="H7" s="58"/>
      <c r="I7" s="37" t="s">
        <v>129</v>
      </c>
      <c r="J7" s="36">
        <v>1</v>
      </c>
      <c r="K7" s="38">
        <v>49</v>
      </c>
    </row>
    <row r="8" spans="1:12" ht="14.1" customHeight="1" x14ac:dyDescent="0.2">
      <c r="A8" s="136" t="s">
        <v>130</v>
      </c>
      <c r="B8" s="137"/>
      <c r="C8" s="138"/>
      <c r="D8" s="40"/>
      <c r="E8" s="133" t="s">
        <v>23</v>
      </c>
      <c r="F8" s="134"/>
      <c r="G8" s="135"/>
      <c r="H8" s="59">
        <f>F4+F5+F6+B33+B34</f>
        <v>7</v>
      </c>
      <c r="I8" s="37" t="s">
        <v>130</v>
      </c>
      <c r="J8" s="36">
        <v>2</v>
      </c>
      <c r="K8" s="35"/>
    </row>
    <row r="9" spans="1:12" ht="15" customHeight="1" x14ac:dyDescent="0.2">
      <c r="A9" s="136" t="s">
        <v>132</v>
      </c>
      <c r="B9" s="137"/>
      <c r="C9" s="138"/>
      <c r="D9" s="40"/>
      <c r="E9" s="37" t="s">
        <v>27</v>
      </c>
      <c r="F9" s="36">
        <v>1</v>
      </c>
      <c r="G9" s="38">
        <v>45</v>
      </c>
      <c r="H9" s="54"/>
      <c r="I9" s="10" t="s">
        <v>134</v>
      </c>
      <c r="J9" s="2" t="s">
        <v>135</v>
      </c>
      <c r="K9" s="17"/>
    </row>
    <row r="10" spans="1:12" ht="14.1" customHeight="1" x14ac:dyDescent="0.2">
      <c r="A10" s="136" t="s">
        <v>136</v>
      </c>
      <c r="B10" s="137"/>
      <c r="C10" s="138"/>
      <c r="D10" s="40"/>
      <c r="E10" s="37" t="s">
        <v>30</v>
      </c>
      <c r="F10" s="36">
        <v>2</v>
      </c>
      <c r="G10" s="35"/>
      <c r="H10" s="42"/>
      <c r="I10" s="37" t="s">
        <v>30</v>
      </c>
      <c r="J10" s="36">
        <v>2</v>
      </c>
      <c r="K10" s="35"/>
    </row>
    <row r="11" spans="1:12" ht="15" customHeight="1" x14ac:dyDescent="0.2">
      <c r="A11" s="133" t="s">
        <v>138</v>
      </c>
      <c r="B11" s="134"/>
      <c r="C11" s="135"/>
      <c r="D11" s="82">
        <v>0</v>
      </c>
      <c r="E11" s="37" t="s">
        <v>33</v>
      </c>
      <c r="F11" s="36">
        <v>1</v>
      </c>
      <c r="G11" s="35"/>
      <c r="H11" s="42"/>
      <c r="I11" s="37" t="s">
        <v>139</v>
      </c>
      <c r="J11" s="36">
        <v>1</v>
      </c>
      <c r="K11" s="35"/>
    </row>
    <row r="12" spans="1:12" ht="15" customHeight="1" x14ac:dyDescent="0.2">
      <c r="A12" s="39" t="s">
        <v>140</v>
      </c>
      <c r="B12" s="36">
        <v>1</v>
      </c>
      <c r="C12" s="38">
        <v>41</v>
      </c>
      <c r="D12" s="54"/>
      <c r="E12" s="37" t="s">
        <v>35</v>
      </c>
      <c r="F12" s="36">
        <v>2</v>
      </c>
      <c r="G12" s="35"/>
      <c r="H12" s="42"/>
      <c r="I12" s="136" t="s">
        <v>37</v>
      </c>
      <c r="J12" s="137"/>
      <c r="K12" s="138"/>
    </row>
    <row r="13" spans="1:12" ht="14.1" customHeight="1" x14ac:dyDescent="0.2">
      <c r="A13" s="39" t="s">
        <v>142</v>
      </c>
      <c r="B13" s="36">
        <v>2</v>
      </c>
      <c r="C13" s="35"/>
      <c r="D13" s="42"/>
      <c r="E13" s="37" t="s">
        <v>43</v>
      </c>
      <c r="F13" s="36">
        <v>1</v>
      </c>
      <c r="G13" s="35"/>
      <c r="H13" s="42"/>
      <c r="I13" s="139" t="s">
        <v>42</v>
      </c>
      <c r="J13" s="140"/>
      <c r="K13" s="141"/>
      <c r="L13" s="56">
        <f>J7+J8+J10+J11</f>
        <v>6</v>
      </c>
    </row>
    <row r="14" spans="1:12" ht="15" customHeight="1" x14ac:dyDescent="0.2">
      <c r="A14" s="39" t="s">
        <v>143</v>
      </c>
      <c r="B14" s="36">
        <v>1</v>
      </c>
      <c r="C14" s="35"/>
      <c r="D14" s="42"/>
      <c r="E14" s="136" t="s">
        <v>46</v>
      </c>
      <c r="F14" s="137"/>
      <c r="G14" s="138"/>
      <c r="H14" s="40"/>
      <c r="I14" s="37" t="s">
        <v>145</v>
      </c>
      <c r="J14" s="36">
        <v>1</v>
      </c>
      <c r="K14" s="38">
        <v>50</v>
      </c>
    </row>
    <row r="15" spans="1:12" ht="15" customHeight="1" x14ac:dyDescent="0.2">
      <c r="A15" s="39" t="s">
        <v>146</v>
      </c>
      <c r="B15" s="36">
        <v>2</v>
      </c>
      <c r="C15" s="35"/>
      <c r="D15" s="42"/>
      <c r="E15" s="139" t="s">
        <v>49</v>
      </c>
      <c r="F15" s="140"/>
      <c r="G15" s="141"/>
      <c r="H15" s="57">
        <f>F9+F10+F11+F12+F13</f>
        <v>7</v>
      </c>
      <c r="I15" s="37" t="s">
        <v>146</v>
      </c>
      <c r="J15" s="36">
        <v>2</v>
      </c>
      <c r="K15" s="35"/>
    </row>
    <row r="16" spans="1:12" ht="14.1" customHeight="1" x14ac:dyDescent="0.2">
      <c r="A16" s="39" t="s">
        <v>148</v>
      </c>
      <c r="B16" s="36">
        <v>1</v>
      </c>
      <c r="C16" s="35"/>
      <c r="D16" s="42"/>
      <c r="E16" s="37" t="s">
        <v>52</v>
      </c>
      <c r="F16" s="36">
        <v>1</v>
      </c>
      <c r="G16" s="38">
        <v>46</v>
      </c>
      <c r="H16" s="54"/>
      <c r="I16" s="37" t="s">
        <v>150</v>
      </c>
      <c r="J16" s="36">
        <v>1</v>
      </c>
      <c r="K16" s="35"/>
    </row>
    <row r="17" spans="1:12" ht="15" customHeight="1" x14ac:dyDescent="0.2">
      <c r="A17" s="136" t="s">
        <v>151</v>
      </c>
      <c r="B17" s="137"/>
      <c r="C17" s="138"/>
      <c r="D17" s="40"/>
      <c r="E17" s="37" t="s">
        <v>55</v>
      </c>
      <c r="F17" s="36">
        <v>2</v>
      </c>
      <c r="G17" s="35"/>
      <c r="H17" s="42"/>
      <c r="I17" s="37" t="s">
        <v>55</v>
      </c>
      <c r="J17" s="36">
        <v>2</v>
      </c>
      <c r="K17" s="35"/>
    </row>
    <row r="18" spans="1:12" ht="15" customHeight="1" x14ac:dyDescent="0.2">
      <c r="A18" s="139" t="s">
        <v>153</v>
      </c>
      <c r="B18" s="140"/>
      <c r="C18" s="141"/>
      <c r="D18" s="57">
        <f>B12+B13+B14+B15+B16</f>
        <v>7</v>
      </c>
      <c r="E18" s="37" t="s">
        <v>58</v>
      </c>
      <c r="F18" s="36">
        <v>1</v>
      </c>
      <c r="G18" s="35"/>
      <c r="H18" s="42"/>
      <c r="I18" s="37" t="s">
        <v>154</v>
      </c>
      <c r="J18" s="36">
        <v>1</v>
      </c>
      <c r="K18" s="35"/>
    </row>
    <row r="19" spans="1:12" ht="14.1" customHeight="1" x14ac:dyDescent="0.2">
      <c r="A19" s="39" t="s">
        <v>155</v>
      </c>
      <c r="B19" s="36">
        <v>1</v>
      </c>
      <c r="C19" s="38">
        <v>42</v>
      </c>
      <c r="D19" s="54"/>
      <c r="E19" s="37" t="s">
        <v>60</v>
      </c>
      <c r="F19" s="36">
        <v>2</v>
      </c>
      <c r="G19" s="35"/>
      <c r="H19" s="42"/>
      <c r="I19" s="136" t="s">
        <v>62</v>
      </c>
      <c r="J19" s="137"/>
      <c r="K19" s="138"/>
    </row>
    <row r="20" spans="1:12" ht="15" customHeight="1" x14ac:dyDescent="0.2">
      <c r="A20" s="39" t="s">
        <v>157</v>
      </c>
      <c r="B20" s="36">
        <v>2</v>
      </c>
      <c r="C20" s="35"/>
      <c r="D20" s="42"/>
      <c r="E20" s="37" t="s">
        <v>67</v>
      </c>
      <c r="F20" s="36">
        <v>1</v>
      </c>
      <c r="G20" s="35"/>
      <c r="H20" s="42"/>
      <c r="I20" s="139" t="s">
        <v>66</v>
      </c>
      <c r="J20" s="140"/>
      <c r="K20" s="141"/>
      <c r="L20" s="56">
        <f>J14+J15+J16+J17+J18</f>
        <v>7</v>
      </c>
    </row>
    <row r="21" spans="1:12" ht="15" customHeight="1" x14ac:dyDescent="0.2">
      <c r="A21" s="39" t="s">
        <v>158</v>
      </c>
      <c r="B21" s="36">
        <v>1</v>
      </c>
      <c r="C21" s="35"/>
      <c r="D21" s="42"/>
      <c r="E21" s="136" t="s">
        <v>70</v>
      </c>
      <c r="F21" s="137"/>
      <c r="G21" s="138"/>
      <c r="H21" s="40"/>
      <c r="I21" s="37" t="s">
        <v>160</v>
      </c>
      <c r="J21" s="36">
        <v>1</v>
      </c>
      <c r="K21" s="38">
        <v>51</v>
      </c>
    </row>
    <row r="22" spans="1:12" ht="14.1" customHeight="1" x14ac:dyDescent="0.2">
      <c r="A22" s="39" t="s">
        <v>161</v>
      </c>
      <c r="B22" s="36">
        <v>2</v>
      </c>
      <c r="C22" s="35"/>
      <c r="D22" s="42"/>
      <c r="E22" s="139" t="s">
        <v>73</v>
      </c>
      <c r="F22" s="140"/>
      <c r="G22" s="141"/>
      <c r="H22" s="57">
        <f>F16+F17+F18+F19+F20</f>
        <v>7</v>
      </c>
      <c r="I22" s="37" t="s">
        <v>161</v>
      </c>
      <c r="J22" s="36">
        <v>2</v>
      </c>
      <c r="K22" s="35"/>
    </row>
    <row r="23" spans="1:12" ht="15" customHeight="1" x14ac:dyDescent="0.2">
      <c r="A23" s="39" t="s">
        <v>163</v>
      </c>
      <c r="B23" s="36">
        <v>1</v>
      </c>
      <c r="C23" s="35"/>
      <c r="D23" s="42"/>
      <c r="E23" s="37" t="s">
        <v>77</v>
      </c>
      <c r="F23" s="36">
        <v>1</v>
      </c>
      <c r="G23" s="38">
        <v>47</v>
      </c>
      <c r="H23" s="54"/>
      <c r="I23" s="37" t="s">
        <v>165</v>
      </c>
      <c r="J23" s="36">
        <v>1</v>
      </c>
      <c r="K23" s="35"/>
    </row>
    <row r="24" spans="1:12" ht="15" customHeight="1" x14ac:dyDescent="0.2">
      <c r="A24" s="136" t="s">
        <v>166</v>
      </c>
      <c r="B24" s="137"/>
      <c r="C24" s="138"/>
      <c r="D24" s="40"/>
      <c r="E24" s="37" t="s">
        <v>80</v>
      </c>
      <c r="F24" s="36">
        <v>2</v>
      </c>
      <c r="G24" s="35"/>
      <c r="H24" s="42"/>
      <c r="I24" s="37" t="s">
        <v>80</v>
      </c>
      <c r="J24" s="36">
        <v>2</v>
      </c>
      <c r="K24" s="35"/>
    </row>
    <row r="25" spans="1:12" ht="14.1" customHeight="1" x14ac:dyDescent="0.2">
      <c r="A25" s="139" t="s">
        <v>168</v>
      </c>
      <c r="B25" s="140"/>
      <c r="C25" s="141"/>
      <c r="D25" s="57">
        <f>B19+B20+B21+B22+B23</f>
        <v>7</v>
      </c>
      <c r="E25" s="37" t="s">
        <v>85</v>
      </c>
      <c r="F25" s="36">
        <v>1</v>
      </c>
      <c r="G25" s="35"/>
      <c r="H25" s="42"/>
      <c r="I25" s="37" t="s">
        <v>169</v>
      </c>
      <c r="J25" s="36">
        <v>1</v>
      </c>
      <c r="K25" s="35"/>
    </row>
    <row r="26" spans="1:12" ht="15" customHeight="1" x14ac:dyDescent="0.2">
      <c r="A26" s="39" t="s">
        <v>170</v>
      </c>
      <c r="B26" s="42"/>
      <c r="C26" s="38">
        <v>43</v>
      </c>
      <c r="D26" s="54"/>
      <c r="E26" s="37" t="s">
        <v>87</v>
      </c>
      <c r="F26" s="36">
        <v>2</v>
      </c>
      <c r="G26" s="35"/>
      <c r="H26" s="42"/>
      <c r="I26" s="136" t="s">
        <v>89</v>
      </c>
      <c r="J26" s="137"/>
      <c r="K26" s="138"/>
    </row>
    <row r="27" spans="1:12" ht="14.1" customHeight="1" x14ac:dyDescent="0.2">
      <c r="A27" s="136" t="s">
        <v>172</v>
      </c>
      <c r="B27" s="137"/>
      <c r="C27" s="138"/>
      <c r="D27" s="40"/>
      <c r="E27" s="37" t="s">
        <v>94</v>
      </c>
      <c r="F27" s="36">
        <v>1</v>
      </c>
      <c r="G27" s="35"/>
      <c r="H27" s="42"/>
      <c r="I27" s="10" t="s">
        <v>93</v>
      </c>
      <c r="J27" s="2" t="s">
        <v>173</v>
      </c>
      <c r="K27" s="17"/>
      <c r="L27" s="56">
        <f>J21+J22+J23+J24+J25</f>
        <v>7</v>
      </c>
    </row>
    <row r="28" spans="1:12" ht="15" customHeight="1" x14ac:dyDescent="0.2">
      <c r="A28" s="136" t="s">
        <v>174</v>
      </c>
      <c r="B28" s="137"/>
      <c r="C28" s="138"/>
      <c r="D28" s="40"/>
      <c r="E28" s="136" t="s">
        <v>97</v>
      </c>
      <c r="F28" s="137"/>
      <c r="G28" s="138"/>
      <c r="H28" s="40"/>
      <c r="I28" s="10" t="s">
        <v>176</v>
      </c>
      <c r="J28" s="2" t="s">
        <v>177</v>
      </c>
      <c r="K28" s="3">
        <v>52</v>
      </c>
    </row>
    <row r="29" spans="1:12" ht="15" customHeight="1" x14ac:dyDescent="0.2">
      <c r="A29" s="136" t="s">
        <v>100</v>
      </c>
      <c r="B29" s="137"/>
      <c r="C29" s="138"/>
      <c r="D29" s="40"/>
      <c r="E29" s="139" t="s">
        <v>101</v>
      </c>
      <c r="F29" s="140"/>
      <c r="G29" s="141"/>
      <c r="H29" s="57">
        <f>F23+F24+F25+F26+F27</f>
        <v>7</v>
      </c>
      <c r="I29" s="10" t="s">
        <v>100</v>
      </c>
      <c r="J29" s="2" t="s">
        <v>180</v>
      </c>
      <c r="K29" s="17"/>
    </row>
    <row r="30" spans="1:12" ht="14.1" customHeight="1" x14ac:dyDescent="0.2">
      <c r="A30" s="136" t="s">
        <v>182</v>
      </c>
      <c r="B30" s="137"/>
      <c r="C30" s="138"/>
      <c r="D30" s="40"/>
      <c r="E30" s="37" t="s">
        <v>105</v>
      </c>
      <c r="F30" s="36">
        <v>1</v>
      </c>
      <c r="G30" s="38">
        <v>48</v>
      </c>
      <c r="H30" s="54"/>
      <c r="I30" s="136" t="s">
        <v>104</v>
      </c>
      <c r="J30" s="137"/>
      <c r="K30" s="138"/>
    </row>
    <row r="31" spans="1:12" ht="15" customHeight="1" x14ac:dyDescent="0.2">
      <c r="A31" s="1" t="s">
        <v>185</v>
      </c>
      <c r="B31" s="143"/>
      <c r="C31" s="144"/>
      <c r="D31" s="42"/>
      <c r="E31" s="37" t="s">
        <v>108</v>
      </c>
      <c r="F31" s="36">
        <v>2</v>
      </c>
      <c r="G31" s="35"/>
      <c r="H31" s="42"/>
      <c r="I31" s="136" t="s">
        <v>108</v>
      </c>
      <c r="J31" s="137"/>
      <c r="K31" s="138"/>
    </row>
    <row r="32" spans="1:12" ht="15" customHeight="1" x14ac:dyDescent="0.2">
      <c r="A32" s="139" t="s">
        <v>188</v>
      </c>
      <c r="B32" s="140"/>
      <c r="C32" s="141"/>
      <c r="D32" s="83">
        <v>0</v>
      </c>
      <c r="E32" s="37" t="s">
        <v>112</v>
      </c>
      <c r="F32" s="36">
        <v>1</v>
      </c>
      <c r="G32" s="35"/>
      <c r="H32" s="42"/>
      <c r="I32" s="136" t="s">
        <v>189</v>
      </c>
      <c r="J32" s="137"/>
      <c r="K32" s="138"/>
    </row>
    <row r="33" spans="1:12" ht="14.1" customHeight="1" x14ac:dyDescent="0.2">
      <c r="A33" s="39" t="s">
        <v>191</v>
      </c>
      <c r="B33" s="36">
        <v>1</v>
      </c>
      <c r="C33" s="38">
        <v>44</v>
      </c>
      <c r="D33" s="61"/>
      <c r="E33" s="62" t="s">
        <v>114</v>
      </c>
      <c r="F33" s="33">
        <v>2</v>
      </c>
      <c r="G33" s="32"/>
      <c r="H33" s="55"/>
      <c r="I33" s="10" t="s">
        <v>115</v>
      </c>
      <c r="J33" s="143"/>
      <c r="K33" s="144"/>
    </row>
    <row r="34" spans="1:12" ht="15" customHeight="1" x14ac:dyDescent="0.2">
      <c r="A34" s="34" t="s">
        <v>194</v>
      </c>
      <c r="B34" s="33">
        <v>2</v>
      </c>
      <c r="C34" s="55"/>
      <c r="D34" s="64"/>
      <c r="E34" s="145"/>
      <c r="F34" s="145"/>
      <c r="G34" s="145"/>
      <c r="H34" s="63"/>
      <c r="I34" s="146" t="s">
        <v>196</v>
      </c>
      <c r="J34" s="146"/>
      <c r="K34" s="147"/>
      <c r="L34" s="85">
        <v>0</v>
      </c>
    </row>
    <row r="35" spans="1:12" x14ac:dyDescent="0.2">
      <c r="D35" s="60"/>
    </row>
    <row r="38" spans="1:12" ht="13.5" thickBot="1" x14ac:dyDescent="0.25"/>
    <row r="39" spans="1:12" x14ac:dyDescent="0.2">
      <c r="B39" s="103">
        <v>2023</v>
      </c>
      <c r="C39" s="106" t="s">
        <v>227</v>
      </c>
      <c r="D39" s="96"/>
      <c r="F39" s="96"/>
    </row>
    <row r="40" spans="1:12" x14ac:dyDescent="0.2">
      <c r="B40" s="99" t="s">
        <v>217</v>
      </c>
      <c r="C40" s="107">
        <f>D18+D25+B33+B34</f>
        <v>17</v>
      </c>
      <c r="D40" s="96"/>
      <c r="F40" s="97"/>
    </row>
    <row r="41" spans="1:12" x14ac:dyDescent="0.2">
      <c r="B41" s="99" t="s">
        <v>218</v>
      </c>
      <c r="C41" s="107">
        <f>F4+F5+F6+H15+H22+H29</f>
        <v>25</v>
      </c>
      <c r="D41" s="96"/>
      <c r="F41" s="97"/>
    </row>
    <row r="42" spans="1:12" ht="13.5" thickBot="1" x14ac:dyDescent="0.25">
      <c r="B42" s="108" t="s">
        <v>219</v>
      </c>
      <c r="C42" s="109">
        <f>J4+L13+L20+L27</f>
        <v>21</v>
      </c>
      <c r="D42" s="96"/>
      <c r="F42" s="96"/>
    </row>
    <row r="43" spans="1:12" ht="13.5" thickBot="1" x14ac:dyDescent="0.25">
      <c r="B43" s="96"/>
      <c r="C43" s="110">
        <f>C40+C41+C42</f>
        <v>63</v>
      </c>
      <c r="D43" s="111" t="s">
        <v>226</v>
      </c>
    </row>
  </sheetData>
  <mergeCells count="40">
    <mergeCell ref="J33:K33"/>
    <mergeCell ref="E34:G34"/>
    <mergeCell ref="I34:K34"/>
    <mergeCell ref="A30:C30"/>
    <mergeCell ref="I30:K30"/>
    <mergeCell ref="B31:C31"/>
    <mergeCell ref="I31:K31"/>
    <mergeCell ref="A32:C32"/>
    <mergeCell ref="I32:K32"/>
    <mergeCell ref="I26:K26"/>
    <mergeCell ref="A27:C27"/>
    <mergeCell ref="A28:C28"/>
    <mergeCell ref="E28:G28"/>
    <mergeCell ref="A29:C29"/>
    <mergeCell ref="E29:G29"/>
    <mergeCell ref="E14:G14"/>
    <mergeCell ref="E15:G15"/>
    <mergeCell ref="A17:C17"/>
    <mergeCell ref="A18:C18"/>
    <mergeCell ref="I19:K19"/>
    <mergeCell ref="I20:K20"/>
    <mergeCell ref="E21:G21"/>
    <mergeCell ref="E22:G22"/>
    <mergeCell ref="A24:C24"/>
    <mergeCell ref="A25:C25"/>
    <mergeCell ref="A6:C6"/>
    <mergeCell ref="I6:K6"/>
    <mergeCell ref="A7:C7"/>
    <mergeCell ref="A8:C8"/>
    <mergeCell ref="E8:G8"/>
    <mergeCell ref="A9:C9"/>
    <mergeCell ref="A10:C10"/>
    <mergeCell ref="A11:C11"/>
    <mergeCell ref="I12:K12"/>
    <mergeCell ref="I13:K13"/>
    <mergeCell ref="B3:C3"/>
    <mergeCell ref="F3:G3"/>
    <mergeCell ref="J3:K3"/>
    <mergeCell ref="A4:C4"/>
    <mergeCell ref="I5:K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2"/>
  <sheetViews>
    <sheetView zoomScale="120" zoomScaleNormal="120" workbookViewId="0">
      <selection activeCell="D8" sqref="D8"/>
    </sheetView>
  </sheetViews>
  <sheetFormatPr defaultRowHeight="12.75" x14ac:dyDescent="0.2"/>
  <cols>
    <col min="1" max="1" width="5.83203125" customWidth="1"/>
    <col min="2" max="2" width="18.1640625" customWidth="1"/>
    <col min="3" max="4" width="6" customWidth="1"/>
    <col min="5" max="5" width="5.83203125" customWidth="1"/>
    <col min="6" max="6" width="11.1640625" customWidth="1"/>
    <col min="7" max="8" width="13.1640625" customWidth="1"/>
    <col min="9" max="9" width="2.6640625" customWidth="1"/>
    <col min="10" max="10" width="2.83203125" customWidth="1"/>
    <col min="11" max="11" width="16.6640625" customWidth="1"/>
    <col min="12" max="13" width="7.83203125" customWidth="1"/>
    <col min="14" max="14" width="4" customWidth="1"/>
    <col min="15" max="15" width="3.83203125" customWidth="1"/>
    <col min="16" max="16" width="3.5" customWidth="1"/>
    <col min="17" max="17" width="14.83203125" customWidth="1"/>
    <col min="18" max="19" width="7.1640625" customWidth="1"/>
    <col min="20" max="20" width="6" customWidth="1"/>
    <col min="21" max="21" width="16.5" customWidth="1"/>
    <col min="22" max="23" width="7.83203125" customWidth="1"/>
    <col min="24" max="24" width="2.5" customWidth="1"/>
    <col min="25" max="25" width="3.1640625" customWidth="1"/>
    <col min="26" max="26" width="17.33203125" customWidth="1"/>
    <col min="27" max="27" width="6.83203125" customWidth="1"/>
  </cols>
  <sheetData>
    <row r="1" spans="1:28" s="78" customFormat="1" x14ac:dyDescent="0.2">
      <c r="B1" s="78" t="s">
        <v>229</v>
      </c>
      <c r="G1" s="78" t="s">
        <v>230</v>
      </c>
      <c r="K1" s="78" t="s">
        <v>231</v>
      </c>
      <c r="Q1" s="78" t="s">
        <v>232</v>
      </c>
      <c r="U1" s="78" t="s">
        <v>233</v>
      </c>
      <c r="Z1" s="78" t="s">
        <v>234</v>
      </c>
    </row>
    <row r="2" spans="1:28" ht="14.85" customHeight="1" x14ac:dyDescent="0.2">
      <c r="A2" s="1" t="s">
        <v>0</v>
      </c>
      <c r="B2" s="2" t="s">
        <v>1</v>
      </c>
      <c r="C2" s="3">
        <v>1</v>
      </c>
      <c r="D2" s="65"/>
      <c r="E2" s="4" t="s">
        <v>2</v>
      </c>
      <c r="F2" s="163">
        <v>2</v>
      </c>
      <c r="G2" s="164"/>
      <c r="H2" s="20"/>
      <c r="I2" s="4" t="s">
        <v>3</v>
      </c>
      <c r="J2" s="163">
        <v>1</v>
      </c>
      <c r="K2" s="163"/>
      <c r="L2" s="164"/>
      <c r="M2" s="20"/>
      <c r="N2" s="6" t="s">
        <v>4</v>
      </c>
      <c r="O2" s="7">
        <v>1</v>
      </c>
      <c r="P2" s="8"/>
      <c r="Q2" s="68" t="s">
        <v>198</v>
      </c>
      <c r="R2" s="9">
        <v>14</v>
      </c>
      <c r="S2" s="67"/>
      <c r="T2" s="10" t="s">
        <v>5</v>
      </c>
      <c r="U2" s="140" t="s">
        <v>6</v>
      </c>
      <c r="V2" s="141"/>
      <c r="W2" s="21"/>
      <c r="X2" s="6" t="s">
        <v>7</v>
      </c>
      <c r="Y2" s="7">
        <v>1</v>
      </c>
      <c r="Z2" s="148"/>
      <c r="AA2" s="149"/>
    </row>
    <row r="3" spans="1:28" ht="14.85" customHeight="1" x14ac:dyDescent="0.2">
      <c r="A3" s="155" t="s">
        <v>8</v>
      </c>
      <c r="B3" s="156"/>
      <c r="C3" s="157"/>
      <c r="D3" s="23"/>
      <c r="E3" s="4" t="s">
        <v>9</v>
      </c>
      <c r="F3" s="5">
        <v>1</v>
      </c>
      <c r="G3" s="11"/>
      <c r="H3" s="22"/>
      <c r="I3" s="139" t="s">
        <v>10</v>
      </c>
      <c r="J3" s="140"/>
      <c r="K3" s="148"/>
      <c r="L3" s="149"/>
      <c r="M3" s="22"/>
      <c r="N3" s="14" t="s">
        <v>11</v>
      </c>
      <c r="O3" s="15">
        <v>2</v>
      </c>
      <c r="P3" s="5">
        <v>2</v>
      </c>
      <c r="Q3" s="148"/>
      <c r="R3" s="149"/>
      <c r="S3" s="22"/>
      <c r="T3" s="4" t="s">
        <v>8</v>
      </c>
      <c r="U3" s="5">
        <v>2</v>
      </c>
      <c r="V3" s="11"/>
      <c r="W3" s="22"/>
      <c r="X3" s="133" t="s">
        <v>12</v>
      </c>
      <c r="Y3" s="134"/>
      <c r="Z3" s="134"/>
      <c r="AA3" s="135"/>
      <c r="AB3" s="75">
        <f>U28+U29+U30+U31+U32</f>
        <v>7</v>
      </c>
    </row>
    <row r="4" spans="1:28" ht="14.85" customHeight="1" x14ac:dyDescent="0.2">
      <c r="A4" s="155" t="s">
        <v>13</v>
      </c>
      <c r="B4" s="156"/>
      <c r="C4" s="157"/>
      <c r="D4" s="23"/>
      <c r="E4" s="10" t="s">
        <v>14</v>
      </c>
      <c r="F4" s="148"/>
      <c r="G4" s="149"/>
      <c r="H4" s="22"/>
      <c r="I4" s="133" t="s">
        <v>15</v>
      </c>
      <c r="J4" s="134"/>
      <c r="K4" s="134"/>
      <c r="L4" s="135"/>
      <c r="M4" s="82">
        <v>0</v>
      </c>
      <c r="N4" s="14" t="s">
        <v>16</v>
      </c>
      <c r="O4" s="15">
        <v>3</v>
      </c>
      <c r="P4" s="5">
        <v>1</v>
      </c>
      <c r="Q4" s="148"/>
      <c r="R4" s="149"/>
      <c r="S4" s="22"/>
      <c r="T4" s="4" t="s">
        <v>17</v>
      </c>
      <c r="U4" s="5">
        <v>1</v>
      </c>
      <c r="V4" s="11"/>
      <c r="W4" s="22"/>
      <c r="X4" s="14" t="s">
        <v>4</v>
      </c>
      <c r="Y4" s="15">
        <v>3</v>
      </c>
      <c r="Z4" s="5">
        <v>1</v>
      </c>
      <c r="AA4" s="16">
        <v>23</v>
      </c>
    </row>
    <row r="5" spans="1:28" ht="14.85" customHeight="1" x14ac:dyDescent="0.2">
      <c r="A5" s="155" t="s">
        <v>18</v>
      </c>
      <c r="B5" s="156"/>
      <c r="C5" s="157"/>
      <c r="D5" s="23"/>
      <c r="E5" s="133" t="s">
        <v>19</v>
      </c>
      <c r="F5" s="134"/>
      <c r="G5" s="135"/>
      <c r="H5" s="59">
        <f>B30+B31+B32+F2+F3</f>
        <v>7</v>
      </c>
      <c r="I5" s="4" t="s">
        <v>4</v>
      </c>
      <c r="J5" s="5">
        <v>4</v>
      </c>
      <c r="K5" s="5">
        <v>1</v>
      </c>
      <c r="L5" s="16">
        <v>10</v>
      </c>
      <c r="M5" s="27"/>
      <c r="N5" s="14" t="s">
        <v>11</v>
      </c>
      <c r="O5" s="15">
        <v>4</v>
      </c>
      <c r="P5" s="5">
        <v>2</v>
      </c>
      <c r="Q5" s="148"/>
      <c r="R5" s="149"/>
      <c r="S5" s="22"/>
      <c r="T5" s="10" t="s">
        <v>20</v>
      </c>
      <c r="U5" s="148"/>
      <c r="V5" s="149"/>
      <c r="W5" s="22"/>
      <c r="X5" s="14" t="s">
        <v>11</v>
      </c>
      <c r="Y5" s="15">
        <v>4</v>
      </c>
      <c r="Z5" s="5">
        <v>2</v>
      </c>
      <c r="AA5" s="11"/>
    </row>
    <row r="6" spans="1:28" ht="14.85" customHeight="1" x14ac:dyDescent="0.2">
      <c r="A6" s="155" t="s">
        <v>21</v>
      </c>
      <c r="B6" s="156"/>
      <c r="C6" s="157"/>
      <c r="D6" s="23"/>
      <c r="E6" s="4" t="s">
        <v>22</v>
      </c>
      <c r="F6" s="5">
        <v>1</v>
      </c>
      <c r="G6" s="16">
        <v>6</v>
      </c>
      <c r="H6" s="27"/>
      <c r="I6" s="4" t="s">
        <v>11</v>
      </c>
      <c r="J6" s="5">
        <v>5</v>
      </c>
      <c r="K6" s="5">
        <v>2</v>
      </c>
      <c r="L6" s="11"/>
      <c r="M6" s="22"/>
      <c r="N6" s="14" t="s">
        <v>3</v>
      </c>
      <c r="O6" s="15">
        <v>5</v>
      </c>
      <c r="P6" s="5">
        <v>1</v>
      </c>
      <c r="Q6" s="148"/>
      <c r="R6" s="149"/>
      <c r="S6" s="22"/>
      <c r="T6" s="133" t="s">
        <v>23</v>
      </c>
      <c r="U6" s="134"/>
      <c r="V6" s="135"/>
      <c r="W6" s="59">
        <f>P30+P31+U3+U4</f>
        <v>6</v>
      </c>
      <c r="X6" s="14" t="s">
        <v>16</v>
      </c>
      <c r="Y6" s="15">
        <v>5</v>
      </c>
      <c r="Z6" s="5">
        <v>1</v>
      </c>
      <c r="AA6" s="11"/>
    </row>
    <row r="7" spans="1:28" ht="14.85" customHeight="1" x14ac:dyDescent="0.2">
      <c r="A7" s="1" t="s">
        <v>24</v>
      </c>
      <c r="B7" s="2" t="s">
        <v>25</v>
      </c>
      <c r="C7" s="17"/>
      <c r="D7" s="58"/>
      <c r="E7" s="4" t="s">
        <v>26</v>
      </c>
      <c r="F7" s="5">
        <v>2</v>
      </c>
      <c r="G7" s="11"/>
      <c r="H7" s="22"/>
      <c r="I7" s="4" t="s">
        <v>16</v>
      </c>
      <c r="J7" s="5">
        <v>6</v>
      </c>
      <c r="K7" s="5">
        <v>1</v>
      </c>
      <c r="L7" s="11"/>
      <c r="M7" s="22"/>
      <c r="N7" s="139" t="s">
        <v>24</v>
      </c>
      <c r="O7" s="140"/>
      <c r="P7" s="148"/>
      <c r="Q7" s="148"/>
      <c r="R7" s="149"/>
      <c r="S7" s="22"/>
      <c r="T7" s="4" t="s">
        <v>27</v>
      </c>
      <c r="U7" s="5">
        <v>1</v>
      </c>
      <c r="V7" s="16">
        <v>19</v>
      </c>
      <c r="W7" s="27"/>
      <c r="X7" s="14" t="s">
        <v>11</v>
      </c>
      <c r="Y7" s="15">
        <v>6</v>
      </c>
      <c r="Z7" s="5">
        <v>2</v>
      </c>
      <c r="AA7" s="11"/>
    </row>
    <row r="8" spans="1:28" ht="14.85" customHeight="1" x14ac:dyDescent="0.2">
      <c r="A8" s="133" t="s">
        <v>28</v>
      </c>
      <c r="B8" s="134"/>
      <c r="C8" s="135"/>
      <c r="D8" s="184">
        <v>0</v>
      </c>
      <c r="E8" s="4" t="s">
        <v>29</v>
      </c>
      <c r="F8" s="5">
        <v>1</v>
      </c>
      <c r="G8" s="11"/>
      <c r="H8" s="22"/>
      <c r="I8" s="4" t="s">
        <v>11</v>
      </c>
      <c r="J8" s="5">
        <v>7</v>
      </c>
      <c r="K8" s="5">
        <v>2</v>
      </c>
      <c r="L8" s="11"/>
      <c r="M8" s="22"/>
      <c r="N8" s="133" t="s">
        <v>28</v>
      </c>
      <c r="O8" s="134"/>
      <c r="P8" s="134"/>
      <c r="Q8" s="134"/>
      <c r="R8" s="135"/>
      <c r="S8" s="59">
        <f>P3+P4+P5+P6</f>
        <v>6</v>
      </c>
      <c r="T8" s="4" t="s">
        <v>30</v>
      </c>
      <c r="U8" s="5">
        <v>2</v>
      </c>
      <c r="V8" s="11"/>
      <c r="W8" s="22"/>
      <c r="X8" s="14" t="s">
        <v>3</v>
      </c>
      <c r="Y8" s="15">
        <v>7</v>
      </c>
      <c r="Z8" s="5">
        <v>1</v>
      </c>
      <c r="AA8" s="11"/>
    </row>
    <row r="9" spans="1:28" ht="14.85" customHeight="1" x14ac:dyDescent="0.2">
      <c r="A9" s="13" t="s">
        <v>31</v>
      </c>
      <c r="B9" s="5">
        <v>1</v>
      </c>
      <c r="C9" s="16">
        <v>2</v>
      </c>
      <c r="D9" s="27"/>
      <c r="E9" s="4" t="s">
        <v>32</v>
      </c>
      <c r="F9" s="5">
        <v>2</v>
      </c>
      <c r="G9" s="11"/>
      <c r="H9" s="22"/>
      <c r="I9" s="4" t="s">
        <v>3</v>
      </c>
      <c r="J9" s="5">
        <v>8</v>
      </c>
      <c r="K9" s="5">
        <v>1</v>
      </c>
      <c r="L9" s="11"/>
      <c r="M9" s="22"/>
      <c r="N9" s="14" t="s">
        <v>4</v>
      </c>
      <c r="O9" s="15">
        <v>8</v>
      </c>
      <c r="P9" s="5">
        <v>1</v>
      </c>
      <c r="Q9" s="161">
        <v>15</v>
      </c>
      <c r="R9" s="162"/>
      <c r="S9" s="27"/>
      <c r="T9" s="4" t="s">
        <v>33</v>
      </c>
      <c r="U9" s="5">
        <v>1</v>
      </c>
      <c r="V9" s="11"/>
      <c r="W9" s="22"/>
      <c r="X9" s="133" t="s">
        <v>34</v>
      </c>
      <c r="Y9" s="134"/>
      <c r="Z9" s="148"/>
      <c r="AA9" s="149"/>
    </row>
    <row r="10" spans="1:28" ht="14.85" customHeight="1" x14ac:dyDescent="0.2">
      <c r="A10" s="13" t="s">
        <v>35</v>
      </c>
      <c r="B10" s="5">
        <v>2</v>
      </c>
      <c r="C10" s="11"/>
      <c r="D10" s="22"/>
      <c r="E10" s="4" t="s">
        <v>36</v>
      </c>
      <c r="F10" s="5">
        <v>1</v>
      </c>
      <c r="G10" s="11"/>
      <c r="H10" s="22"/>
      <c r="I10" s="139" t="s">
        <v>37</v>
      </c>
      <c r="J10" s="140"/>
      <c r="K10" s="148"/>
      <c r="L10" s="149"/>
      <c r="M10" s="22"/>
      <c r="N10" s="14" t="s">
        <v>11</v>
      </c>
      <c r="O10" s="15">
        <v>9</v>
      </c>
      <c r="P10" s="5">
        <v>2</v>
      </c>
      <c r="Q10" s="148"/>
      <c r="R10" s="149"/>
      <c r="S10" s="22"/>
      <c r="T10" s="10" t="s">
        <v>35</v>
      </c>
      <c r="U10" s="2" t="s">
        <v>38</v>
      </c>
      <c r="V10" s="17"/>
      <c r="W10" s="58"/>
      <c r="X10" s="133" t="s">
        <v>39</v>
      </c>
      <c r="Y10" s="134"/>
      <c r="Z10" s="134"/>
      <c r="AA10" s="135"/>
      <c r="AB10" s="75">
        <f>Z4+Z5+Z6+Z7+Z8</f>
        <v>7</v>
      </c>
    </row>
    <row r="11" spans="1:28" ht="14.85" customHeight="1" x14ac:dyDescent="0.2">
      <c r="A11" s="13" t="s">
        <v>40</v>
      </c>
      <c r="B11" s="5">
        <v>1</v>
      </c>
      <c r="C11" s="11"/>
      <c r="D11" s="22"/>
      <c r="E11" s="10" t="s">
        <v>41</v>
      </c>
      <c r="F11" s="148"/>
      <c r="G11" s="149"/>
      <c r="H11" s="22"/>
      <c r="I11" s="139" t="s">
        <v>42</v>
      </c>
      <c r="J11" s="140"/>
      <c r="K11" s="140"/>
      <c r="L11" s="141"/>
      <c r="M11" s="57">
        <f>K5+K6+K7+K8+K9</f>
        <v>7</v>
      </c>
      <c r="N11" s="14" t="s">
        <v>16</v>
      </c>
      <c r="O11" s="15">
        <v>10</v>
      </c>
      <c r="P11" s="5">
        <v>1</v>
      </c>
      <c r="Q11" s="148"/>
      <c r="R11" s="149"/>
      <c r="S11" s="22"/>
      <c r="T11" s="155" t="s">
        <v>43</v>
      </c>
      <c r="U11" s="156"/>
      <c r="V11" s="157"/>
      <c r="W11" s="23"/>
      <c r="X11" s="14" t="s">
        <v>4</v>
      </c>
      <c r="Y11" s="15">
        <v>10</v>
      </c>
      <c r="Z11" s="5">
        <v>1</v>
      </c>
      <c r="AA11" s="16">
        <v>24</v>
      </c>
    </row>
    <row r="12" spans="1:28" ht="14.85" customHeight="1" x14ac:dyDescent="0.2">
      <c r="A12" s="13" t="s">
        <v>44</v>
      </c>
      <c r="B12" s="5">
        <v>2</v>
      </c>
      <c r="C12" s="11"/>
      <c r="D12" s="22"/>
      <c r="E12" s="139" t="s">
        <v>45</v>
      </c>
      <c r="F12" s="140"/>
      <c r="G12" s="141"/>
      <c r="H12" s="57">
        <f>F6+F7+F8+F9+F10</f>
        <v>7</v>
      </c>
      <c r="I12" s="4" t="s">
        <v>4</v>
      </c>
      <c r="J12" s="5">
        <v>11</v>
      </c>
      <c r="K12" s="5">
        <v>1</v>
      </c>
      <c r="L12" s="16">
        <v>11</v>
      </c>
      <c r="M12" s="27"/>
      <c r="N12" s="14" t="s">
        <v>11</v>
      </c>
      <c r="O12" s="15">
        <v>11</v>
      </c>
      <c r="P12" s="5">
        <v>2</v>
      </c>
      <c r="Q12" s="148"/>
      <c r="R12" s="149"/>
      <c r="S12" s="22"/>
      <c r="T12" s="10" t="s">
        <v>46</v>
      </c>
      <c r="U12" s="148"/>
      <c r="V12" s="149"/>
      <c r="W12" s="22"/>
      <c r="X12" s="14" t="s">
        <v>11</v>
      </c>
      <c r="Y12" s="15">
        <v>11</v>
      </c>
      <c r="Z12" s="5">
        <v>2</v>
      </c>
      <c r="AA12" s="11"/>
    </row>
    <row r="13" spans="1:28" ht="14.85" customHeight="1" x14ac:dyDescent="0.2">
      <c r="A13" s="13" t="s">
        <v>47</v>
      </c>
      <c r="B13" s="5">
        <v>1</v>
      </c>
      <c r="C13" s="11"/>
      <c r="D13" s="22"/>
      <c r="E13" s="4" t="s">
        <v>48</v>
      </c>
      <c r="F13" s="5">
        <v>1</v>
      </c>
      <c r="G13" s="16">
        <v>7</v>
      </c>
      <c r="H13" s="27"/>
      <c r="I13" s="4" t="s">
        <v>11</v>
      </c>
      <c r="J13" s="5">
        <v>12</v>
      </c>
      <c r="K13" s="5">
        <v>2</v>
      </c>
      <c r="L13" s="11"/>
      <c r="M13" s="22"/>
      <c r="N13" s="14" t="s">
        <v>3</v>
      </c>
      <c r="O13" s="15">
        <v>12</v>
      </c>
      <c r="P13" s="5">
        <v>1</v>
      </c>
      <c r="Q13" s="148"/>
      <c r="R13" s="149"/>
      <c r="S13" s="22"/>
      <c r="T13" s="139" t="s">
        <v>49</v>
      </c>
      <c r="U13" s="140"/>
      <c r="V13" s="141"/>
      <c r="W13" s="57">
        <f>U7+U8+U9</f>
        <v>4</v>
      </c>
      <c r="X13" s="14" t="s">
        <v>16</v>
      </c>
      <c r="Y13" s="15">
        <v>12</v>
      </c>
      <c r="Z13" s="5">
        <v>1</v>
      </c>
      <c r="AA13" s="11"/>
    </row>
    <row r="14" spans="1:28" ht="14.85" customHeight="1" x14ac:dyDescent="0.2">
      <c r="A14" s="1" t="s">
        <v>50</v>
      </c>
      <c r="B14" s="148"/>
      <c r="C14" s="149"/>
      <c r="D14" s="22"/>
      <c r="E14" s="4" t="s">
        <v>51</v>
      </c>
      <c r="F14" s="5">
        <v>2</v>
      </c>
      <c r="G14" s="11"/>
      <c r="H14" s="22"/>
      <c r="I14" s="4" t="s">
        <v>16</v>
      </c>
      <c r="J14" s="5">
        <v>13</v>
      </c>
      <c r="K14" s="5">
        <v>1</v>
      </c>
      <c r="L14" s="11"/>
      <c r="M14" s="22"/>
      <c r="N14" s="139" t="s">
        <v>50</v>
      </c>
      <c r="O14" s="140"/>
      <c r="P14" s="148"/>
      <c r="Q14" s="148"/>
      <c r="R14" s="149"/>
      <c r="S14" s="22"/>
      <c r="T14" s="4" t="s">
        <v>52</v>
      </c>
      <c r="U14" s="5">
        <v>1</v>
      </c>
      <c r="V14" s="16">
        <v>20</v>
      </c>
      <c r="W14" s="27"/>
      <c r="X14" s="14" t="s">
        <v>11</v>
      </c>
      <c r="Y14" s="15">
        <v>13</v>
      </c>
      <c r="Z14" s="5">
        <v>2</v>
      </c>
      <c r="AA14" s="11"/>
    </row>
    <row r="15" spans="1:28" ht="14.85" customHeight="1" x14ac:dyDescent="0.2">
      <c r="A15" s="139" t="s">
        <v>53</v>
      </c>
      <c r="B15" s="140"/>
      <c r="C15" s="141"/>
      <c r="D15" s="57">
        <f>B9+B10+B11+B12+B13</f>
        <v>7</v>
      </c>
      <c r="E15" s="4" t="s">
        <v>54</v>
      </c>
      <c r="F15" s="5">
        <v>1</v>
      </c>
      <c r="G15" s="11"/>
      <c r="H15" s="22"/>
      <c r="I15" s="4" t="s">
        <v>11</v>
      </c>
      <c r="J15" s="5">
        <v>14</v>
      </c>
      <c r="K15" s="5">
        <v>2</v>
      </c>
      <c r="L15" s="11"/>
      <c r="M15" s="22"/>
      <c r="N15" s="139" t="s">
        <v>53</v>
      </c>
      <c r="O15" s="140"/>
      <c r="P15" s="140"/>
      <c r="Q15" s="140"/>
      <c r="R15" s="141"/>
      <c r="S15" s="57">
        <f>P9+P10+P11+P12+P13</f>
        <v>7</v>
      </c>
      <c r="T15" s="4" t="s">
        <v>55</v>
      </c>
      <c r="U15" s="5">
        <v>2</v>
      </c>
      <c r="V15" s="11"/>
      <c r="W15" s="22"/>
      <c r="X15" s="14" t="s">
        <v>3</v>
      </c>
      <c r="Y15" s="15">
        <v>14</v>
      </c>
      <c r="Z15" s="5">
        <v>1</v>
      </c>
      <c r="AA15" s="11"/>
    </row>
    <row r="16" spans="1:28" ht="14.85" customHeight="1" x14ac:dyDescent="0.2">
      <c r="A16" s="13" t="s">
        <v>56</v>
      </c>
      <c r="B16" s="5">
        <v>1</v>
      </c>
      <c r="C16" s="16">
        <v>3</v>
      </c>
      <c r="D16" s="27"/>
      <c r="E16" s="4" t="s">
        <v>57</v>
      </c>
      <c r="F16" s="5">
        <v>2</v>
      </c>
      <c r="G16" s="11"/>
      <c r="H16" s="22"/>
      <c r="I16" s="4" t="s">
        <v>3</v>
      </c>
      <c r="J16" s="5">
        <v>15</v>
      </c>
      <c r="K16" s="5">
        <v>1</v>
      </c>
      <c r="L16" s="11"/>
      <c r="M16" s="22"/>
      <c r="N16" s="14" t="s">
        <v>4</v>
      </c>
      <c r="O16" s="15">
        <v>15</v>
      </c>
      <c r="P16" s="5">
        <v>1</v>
      </c>
      <c r="Q16" s="161">
        <v>16</v>
      </c>
      <c r="R16" s="162"/>
      <c r="S16" s="27"/>
      <c r="T16" s="4" t="s">
        <v>58</v>
      </c>
      <c r="U16" s="5">
        <v>1</v>
      </c>
      <c r="V16" s="11"/>
      <c r="W16" s="22"/>
      <c r="X16" s="139" t="s">
        <v>59</v>
      </c>
      <c r="Y16" s="140"/>
      <c r="Z16" s="148"/>
      <c r="AA16" s="149"/>
    </row>
    <row r="17" spans="1:28" ht="14.85" customHeight="1" x14ac:dyDescent="0.2">
      <c r="A17" s="13" t="s">
        <v>60</v>
      </c>
      <c r="B17" s="5">
        <v>2</v>
      </c>
      <c r="C17" s="11"/>
      <c r="D17" s="22"/>
      <c r="E17" s="4" t="s">
        <v>61</v>
      </c>
      <c r="F17" s="5">
        <v>1</v>
      </c>
      <c r="G17" s="11"/>
      <c r="H17" s="22"/>
      <c r="I17" s="139" t="s">
        <v>62</v>
      </c>
      <c r="J17" s="140"/>
      <c r="K17" s="148"/>
      <c r="L17" s="149"/>
      <c r="M17" s="22"/>
      <c r="N17" s="14" t="s">
        <v>11</v>
      </c>
      <c r="O17" s="15">
        <v>16</v>
      </c>
      <c r="P17" s="5">
        <v>2</v>
      </c>
      <c r="Q17" s="148"/>
      <c r="R17" s="149"/>
      <c r="S17" s="22"/>
      <c r="T17" s="4" t="s">
        <v>60</v>
      </c>
      <c r="U17" s="5">
        <v>2</v>
      </c>
      <c r="V17" s="11"/>
      <c r="W17" s="22"/>
      <c r="X17" s="139" t="s">
        <v>63</v>
      </c>
      <c r="Y17" s="140"/>
      <c r="Z17" s="140"/>
      <c r="AA17" s="141"/>
      <c r="AB17" s="75">
        <f>Z11+Z12+Z13+Z14+Z15</f>
        <v>7</v>
      </c>
    </row>
    <row r="18" spans="1:28" ht="14.85" customHeight="1" x14ac:dyDescent="0.2">
      <c r="A18" s="13" t="s">
        <v>64</v>
      </c>
      <c r="B18" s="5">
        <v>1</v>
      </c>
      <c r="C18" s="11"/>
      <c r="D18" s="22"/>
      <c r="E18" s="10" t="s">
        <v>65</v>
      </c>
      <c r="F18" s="148"/>
      <c r="G18" s="149"/>
      <c r="H18" s="22"/>
      <c r="I18" s="139" t="s">
        <v>66</v>
      </c>
      <c r="J18" s="140"/>
      <c r="K18" s="140"/>
      <c r="L18" s="141"/>
      <c r="M18" s="57">
        <f>K12+K13+K14+K15+K16</f>
        <v>7</v>
      </c>
      <c r="N18" s="14" t="s">
        <v>16</v>
      </c>
      <c r="O18" s="15">
        <v>17</v>
      </c>
      <c r="P18" s="5">
        <v>1</v>
      </c>
      <c r="Q18" s="148"/>
      <c r="R18" s="149"/>
      <c r="S18" s="22"/>
      <c r="T18" s="4" t="s">
        <v>67</v>
      </c>
      <c r="U18" s="5">
        <v>1</v>
      </c>
      <c r="V18" s="11"/>
      <c r="W18" s="22"/>
      <c r="X18" s="14" t="s">
        <v>4</v>
      </c>
      <c r="Y18" s="15">
        <v>17</v>
      </c>
      <c r="Z18" s="5">
        <v>1</v>
      </c>
      <c r="AA18" s="16">
        <v>25</v>
      </c>
    </row>
    <row r="19" spans="1:28" ht="14.85" customHeight="1" x14ac:dyDescent="0.2">
      <c r="A19" s="13" t="s">
        <v>68</v>
      </c>
      <c r="B19" s="5">
        <v>2</v>
      </c>
      <c r="C19" s="11"/>
      <c r="D19" s="22"/>
      <c r="E19" s="139" t="s">
        <v>69</v>
      </c>
      <c r="F19" s="140"/>
      <c r="G19" s="141"/>
      <c r="H19" s="57">
        <f>F13+F14+F15+F16+F17</f>
        <v>7</v>
      </c>
      <c r="I19" s="4" t="s">
        <v>4</v>
      </c>
      <c r="J19" s="5">
        <v>18</v>
      </c>
      <c r="K19" s="5">
        <v>1</v>
      </c>
      <c r="L19" s="16">
        <v>12</v>
      </c>
      <c r="M19" s="27"/>
      <c r="N19" s="14" t="s">
        <v>11</v>
      </c>
      <c r="O19" s="15">
        <v>18</v>
      </c>
      <c r="P19" s="5">
        <v>2</v>
      </c>
      <c r="Q19" s="148"/>
      <c r="R19" s="149"/>
      <c r="S19" s="22"/>
      <c r="T19" s="10" t="s">
        <v>70</v>
      </c>
      <c r="U19" s="148"/>
      <c r="V19" s="149"/>
      <c r="W19" s="22"/>
      <c r="X19" s="14" t="s">
        <v>11</v>
      </c>
      <c r="Y19" s="15">
        <v>18</v>
      </c>
      <c r="Z19" s="5">
        <v>2</v>
      </c>
      <c r="AA19" s="11"/>
    </row>
    <row r="20" spans="1:28" ht="14.85" customHeight="1" x14ac:dyDescent="0.2">
      <c r="A20" s="13" t="s">
        <v>71</v>
      </c>
      <c r="B20" s="5">
        <v>1</v>
      </c>
      <c r="C20" s="11"/>
      <c r="D20" s="22"/>
      <c r="E20" s="4" t="s">
        <v>72</v>
      </c>
      <c r="F20" s="5">
        <v>1</v>
      </c>
      <c r="G20" s="16">
        <v>8</v>
      </c>
      <c r="H20" s="27"/>
      <c r="I20" s="4" t="s">
        <v>11</v>
      </c>
      <c r="J20" s="5">
        <v>19</v>
      </c>
      <c r="K20" s="5">
        <v>2</v>
      </c>
      <c r="L20" s="11"/>
      <c r="M20" s="22"/>
      <c r="N20" s="14" t="s">
        <v>3</v>
      </c>
      <c r="O20" s="15">
        <v>19</v>
      </c>
      <c r="P20" s="5">
        <v>1</v>
      </c>
      <c r="Q20" s="148"/>
      <c r="R20" s="149"/>
      <c r="S20" s="22"/>
      <c r="T20" s="10" t="s">
        <v>73</v>
      </c>
      <c r="U20" s="2" t="s">
        <v>74</v>
      </c>
      <c r="V20" s="17"/>
      <c r="W20" s="74">
        <f>U14+U15+U16+U17+U18</f>
        <v>7</v>
      </c>
      <c r="X20" s="14" t="s">
        <v>16</v>
      </c>
      <c r="Y20" s="15">
        <v>19</v>
      </c>
      <c r="Z20" s="5">
        <v>1</v>
      </c>
      <c r="AA20" s="11"/>
    </row>
    <row r="21" spans="1:28" ht="14.85" customHeight="1" x14ac:dyDescent="0.2">
      <c r="A21" s="1" t="s">
        <v>75</v>
      </c>
      <c r="B21" s="148"/>
      <c r="C21" s="149"/>
      <c r="D21" s="22"/>
      <c r="E21" s="4" t="s">
        <v>76</v>
      </c>
      <c r="F21" s="5">
        <v>2</v>
      </c>
      <c r="G21" s="11"/>
      <c r="H21" s="22"/>
      <c r="I21" s="4" t="s">
        <v>16</v>
      </c>
      <c r="J21" s="5">
        <v>20</v>
      </c>
      <c r="K21" s="5">
        <v>1</v>
      </c>
      <c r="L21" s="11"/>
      <c r="M21" s="22"/>
      <c r="N21" s="139" t="s">
        <v>75</v>
      </c>
      <c r="O21" s="140"/>
      <c r="P21" s="148"/>
      <c r="Q21" s="148"/>
      <c r="R21" s="149"/>
      <c r="S21" s="22"/>
      <c r="T21" s="4" t="s">
        <v>77</v>
      </c>
      <c r="U21" s="5">
        <v>1</v>
      </c>
      <c r="V21" s="16">
        <v>21</v>
      </c>
      <c r="W21" s="27"/>
      <c r="X21" s="14" t="s">
        <v>11</v>
      </c>
      <c r="Y21" s="15">
        <v>20</v>
      </c>
      <c r="Z21" s="5">
        <v>2</v>
      </c>
      <c r="AA21" s="11"/>
    </row>
    <row r="22" spans="1:28" ht="14.85" customHeight="1" x14ac:dyDescent="0.2">
      <c r="A22" s="139" t="s">
        <v>78</v>
      </c>
      <c r="B22" s="140"/>
      <c r="C22" s="141"/>
      <c r="D22" s="57">
        <f>B16+B17+B18+B19+B20</f>
        <v>7</v>
      </c>
      <c r="E22" s="4" t="s">
        <v>79</v>
      </c>
      <c r="F22" s="5">
        <v>1</v>
      </c>
      <c r="G22" s="11"/>
      <c r="H22" s="22"/>
      <c r="I22" s="4" t="s">
        <v>11</v>
      </c>
      <c r="J22" s="5">
        <v>21</v>
      </c>
      <c r="K22" s="5">
        <v>2</v>
      </c>
      <c r="L22" s="11"/>
      <c r="M22" s="22"/>
      <c r="N22" s="139" t="s">
        <v>78</v>
      </c>
      <c r="O22" s="140"/>
      <c r="P22" s="140"/>
      <c r="Q22" s="140"/>
      <c r="R22" s="141"/>
      <c r="S22" s="57">
        <f>P16+P17+P18+P19+P20</f>
        <v>7</v>
      </c>
      <c r="T22" s="4" t="s">
        <v>80</v>
      </c>
      <c r="U22" s="5">
        <v>2</v>
      </c>
      <c r="V22" s="11"/>
      <c r="W22" s="22"/>
      <c r="X22" s="139" t="s">
        <v>81</v>
      </c>
      <c r="Y22" s="140"/>
      <c r="Z22" s="156" t="s">
        <v>82</v>
      </c>
      <c r="AA22" s="157"/>
    </row>
    <row r="23" spans="1:28" ht="14.85" customHeight="1" x14ac:dyDescent="0.2">
      <c r="A23" s="13" t="s">
        <v>83</v>
      </c>
      <c r="B23" s="5">
        <v>1</v>
      </c>
      <c r="C23" s="16">
        <v>4</v>
      </c>
      <c r="D23" s="27"/>
      <c r="E23" s="4" t="s">
        <v>84</v>
      </c>
      <c r="F23" s="5">
        <v>2</v>
      </c>
      <c r="G23" s="11"/>
      <c r="H23" s="22"/>
      <c r="I23" s="4" t="s">
        <v>3</v>
      </c>
      <c r="J23" s="5">
        <v>22</v>
      </c>
      <c r="K23" s="5">
        <v>1</v>
      </c>
      <c r="L23" s="11"/>
      <c r="M23" s="22"/>
      <c r="N23" s="14" t="s">
        <v>4</v>
      </c>
      <c r="O23" s="15">
        <v>22</v>
      </c>
      <c r="P23" s="5">
        <v>1</v>
      </c>
      <c r="Q23" s="161">
        <v>17</v>
      </c>
      <c r="R23" s="162"/>
      <c r="S23" s="27"/>
      <c r="T23" s="4" t="s">
        <v>85</v>
      </c>
      <c r="U23" s="5">
        <v>1</v>
      </c>
      <c r="V23" s="11"/>
      <c r="W23" s="22"/>
      <c r="X23" s="6" t="s">
        <v>7</v>
      </c>
      <c r="Y23" s="7">
        <v>22</v>
      </c>
      <c r="Z23" s="2" t="s">
        <v>86</v>
      </c>
      <c r="AA23" s="17"/>
    </row>
    <row r="24" spans="1:28" ht="14.85" customHeight="1" x14ac:dyDescent="0.2">
      <c r="A24" s="13" t="s">
        <v>87</v>
      </c>
      <c r="B24" s="5">
        <v>2</v>
      </c>
      <c r="C24" s="11"/>
      <c r="D24" s="22"/>
      <c r="E24" s="4" t="s">
        <v>88</v>
      </c>
      <c r="F24" s="5">
        <v>1</v>
      </c>
      <c r="G24" s="11"/>
      <c r="H24" s="22"/>
      <c r="I24" s="139" t="s">
        <v>89</v>
      </c>
      <c r="J24" s="140"/>
      <c r="K24" s="148"/>
      <c r="L24" s="149"/>
      <c r="M24" s="22"/>
      <c r="N24" s="14" t="s">
        <v>11</v>
      </c>
      <c r="O24" s="15">
        <v>23</v>
      </c>
      <c r="P24" s="5">
        <v>2</v>
      </c>
      <c r="Q24" s="148"/>
      <c r="R24" s="149"/>
      <c r="S24" s="22"/>
      <c r="T24" s="4" t="s">
        <v>87</v>
      </c>
      <c r="U24" s="5">
        <v>2</v>
      </c>
      <c r="V24" s="11"/>
      <c r="W24" s="22"/>
      <c r="X24" s="139" t="s">
        <v>90</v>
      </c>
      <c r="Y24" s="140"/>
      <c r="Z24" s="140"/>
      <c r="AA24" s="141"/>
      <c r="AB24" s="75">
        <f>Z18+Z19+Z20+Z21</f>
        <v>6</v>
      </c>
    </row>
    <row r="25" spans="1:28" ht="14.85" customHeight="1" x14ac:dyDescent="0.2">
      <c r="A25" s="13" t="s">
        <v>91</v>
      </c>
      <c r="B25" s="5">
        <v>1</v>
      </c>
      <c r="C25" s="11"/>
      <c r="D25" s="22"/>
      <c r="E25" s="10" t="s">
        <v>92</v>
      </c>
      <c r="F25" s="148"/>
      <c r="G25" s="149"/>
      <c r="H25" s="22"/>
      <c r="I25" s="139" t="s">
        <v>93</v>
      </c>
      <c r="J25" s="140"/>
      <c r="K25" s="140"/>
      <c r="L25" s="141"/>
      <c r="M25" s="57">
        <f>K19+K20+K21+K22+K23</f>
        <v>7</v>
      </c>
      <c r="N25" s="14" t="s">
        <v>16</v>
      </c>
      <c r="O25" s="15">
        <v>24</v>
      </c>
      <c r="P25" s="5">
        <v>1</v>
      </c>
      <c r="Q25" s="148"/>
      <c r="R25" s="149"/>
      <c r="S25" s="22"/>
      <c r="T25" s="4" t="s">
        <v>94</v>
      </c>
      <c r="U25" s="5">
        <v>1</v>
      </c>
      <c r="V25" s="11"/>
      <c r="W25" s="22"/>
      <c r="X25" s="14" t="s">
        <v>4</v>
      </c>
      <c r="Y25" s="15">
        <v>24</v>
      </c>
      <c r="Z25" s="5">
        <v>1</v>
      </c>
      <c r="AA25" s="16">
        <v>26</v>
      </c>
    </row>
    <row r="26" spans="1:28" ht="14.85" customHeight="1" x14ac:dyDescent="0.2">
      <c r="A26" s="13" t="s">
        <v>95</v>
      </c>
      <c r="B26" s="5">
        <v>2</v>
      </c>
      <c r="C26" s="11"/>
      <c r="D26" s="22"/>
      <c r="E26" s="139" t="s">
        <v>96</v>
      </c>
      <c r="F26" s="140"/>
      <c r="G26" s="141"/>
      <c r="H26" s="57">
        <f>F20+F21+F22+F23+F24</f>
        <v>7</v>
      </c>
      <c r="I26" s="4" t="s">
        <v>4</v>
      </c>
      <c r="J26" s="5">
        <v>25</v>
      </c>
      <c r="K26" s="12"/>
      <c r="L26" s="16">
        <v>13</v>
      </c>
      <c r="M26" s="27"/>
      <c r="N26" s="14" t="s">
        <v>11</v>
      </c>
      <c r="O26" s="15">
        <v>25</v>
      </c>
      <c r="P26" s="5">
        <v>2</v>
      </c>
      <c r="Q26" s="148"/>
      <c r="R26" s="149"/>
      <c r="S26" s="22"/>
      <c r="T26" s="10" t="s">
        <v>97</v>
      </c>
      <c r="U26" s="148"/>
      <c r="V26" s="149"/>
      <c r="W26" s="22"/>
      <c r="X26" s="14" t="s">
        <v>11</v>
      </c>
      <c r="Y26" s="15">
        <v>25</v>
      </c>
      <c r="Z26" s="5">
        <v>2</v>
      </c>
      <c r="AA26" s="11"/>
    </row>
    <row r="27" spans="1:28" ht="14.85" customHeight="1" x14ac:dyDescent="0.2">
      <c r="A27" s="13" t="s">
        <v>98</v>
      </c>
      <c r="B27" s="5">
        <v>1</v>
      </c>
      <c r="C27" s="11"/>
      <c r="D27" s="22"/>
      <c r="E27" s="4" t="s">
        <v>99</v>
      </c>
      <c r="F27" s="12"/>
      <c r="G27" s="16">
        <v>9</v>
      </c>
      <c r="H27" s="27"/>
      <c r="I27" s="155" t="s">
        <v>100</v>
      </c>
      <c r="J27" s="156"/>
      <c r="K27" s="156"/>
      <c r="L27" s="157"/>
      <c r="M27" s="23"/>
      <c r="N27" s="14" t="s">
        <v>3</v>
      </c>
      <c r="O27" s="15">
        <v>26</v>
      </c>
      <c r="P27" s="5">
        <v>1</v>
      </c>
      <c r="Q27" s="148"/>
      <c r="R27" s="149"/>
      <c r="S27" s="22"/>
      <c r="T27" s="139" t="s">
        <v>101</v>
      </c>
      <c r="U27" s="140"/>
      <c r="V27" s="141"/>
      <c r="W27" s="57">
        <f>U21+U22+U23+U24+U25</f>
        <v>7</v>
      </c>
      <c r="X27" s="14" t="s">
        <v>16</v>
      </c>
      <c r="Y27" s="15">
        <v>26</v>
      </c>
      <c r="Z27" s="5">
        <v>1</v>
      </c>
      <c r="AA27" s="11"/>
    </row>
    <row r="28" spans="1:28" ht="14.85" customHeight="1" x14ac:dyDescent="0.2">
      <c r="A28" s="1" t="s">
        <v>102</v>
      </c>
      <c r="B28" s="148"/>
      <c r="C28" s="149"/>
      <c r="D28" s="22"/>
      <c r="E28" s="155" t="s">
        <v>103</v>
      </c>
      <c r="F28" s="156"/>
      <c r="G28" s="157"/>
      <c r="H28" s="23"/>
      <c r="I28" s="155" t="s">
        <v>104</v>
      </c>
      <c r="J28" s="156"/>
      <c r="K28" s="156"/>
      <c r="L28" s="157"/>
      <c r="M28" s="23"/>
      <c r="N28" s="139" t="s">
        <v>102</v>
      </c>
      <c r="O28" s="140"/>
      <c r="P28" s="148"/>
      <c r="Q28" s="148"/>
      <c r="R28" s="149"/>
      <c r="S28" s="22"/>
      <c r="T28" s="4" t="s">
        <v>105</v>
      </c>
      <c r="U28" s="5">
        <v>1</v>
      </c>
      <c r="V28" s="16">
        <v>22</v>
      </c>
      <c r="W28" s="27"/>
      <c r="X28" s="14" t="s">
        <v>11</v>
      </c>
      <c r="Y28" s="15">
        <v>27</v>
      </c>
      <c r="Z28" s="5">
        <v>2</v>
      </c>
      <c r="AA28" s="11"/>
    </row>
    <row r="29" spans="1:28" ht="14.85" customHeight="1" x14ac:dyDescent="0.2">
      <c r="A29" s="139" t="s">
        <v>106</v>
      </c>
      <c r="B29" s="140"/>
      <c r="C29" s="141"/>
      <c r="D29" s="57">
        <f>B23+B24+B25+B26+B27</f>
        <v>7</v>
      </c>
      <c r="E29" s="155" t="s">
        <v>107</v>
      </c>
      <c r="F29" s="156"/>
      <c r="G29" s="157"/>
      <c r="H29" s="23"/>
      <c r="I29" s="155" t="s">
        <v>108</v>
      </c>
      <c r="J29" s="156"/>
      <c r="K29" s="156"/>
      <c r="L29" s="157"/>
      <c r="M29" s="23"/>
      <c r="N29" s="139" t="s">
        <v>106</v>
      </c>
      <c r="O29" s="140"/>
      <c r="P29" s="140"/>
      <c r="Q29" s="140"/>
      <c r="R29" s="141"/>
      <c r="S29" s="57">
        <f>P23+P24+P25+P26+P27</f>
        <v>7</v>
      </c>
      <c r="T29" s="4" t="s">
        <v>108</v>
      </c>
      <c r="U29" s="5">
        <v>2</v>
      </c>
      <c r="V29" s="11"/>
      <c r="W29" s="22"/>
      <c r="X29" s="14" t="s">
        <v>3</v>
      </c>
      <c r="Y29" s="15">
        <v>28</v>
      </c>
      <c r="Z29" s="5">
        <v>1</v>
      </c>
      <c r="AA29" s="11"/>
    </row>
    <row r="30" spans="1:28" ht="14.85" customHeight="1" x14ac:dyDescent="0.2">
      <c r="A30" s="13" t="s">
        <v>109</v>
      </c>
      <c r="B30" s="5">
        <v>1</v>
      </c>
      <c r="C30" s="16">
        <v>5</v>
      </c>
      <c r="D30" s="27"/>
      <c r="E30" s="158" t="s">
        <v>110</v>
      </c>
      <c r="F30" s="159"/>
      <c r="G30" s="160"/>
      <c r="H30" s="23"/>
      <c r="I30" s="10" t="s">
        <v>3</v>
      </c>
      <c r="J30" s="18">
        <v>29</v>
      </c>
      <c r="K30" s="2" t="s">
        <v>111</v>
      </c>
      <c r="L30" s="17"/>
      <c r="M30" s="58"/>
      <c r="N30" s="14" t="s">
        <v>4</v>
      </c>
      <c r="O30" s="15">
        <v>29</v>
      </c>
      <c r="P30" s="5">
        <v>1</v>
      </c>
      <c r="Q30" s="161">
        <v>18</v>
      </c>
      <c r="R30" s="162"/>
      <c r="S30" s="27"/>
      <c r="T30" s="4" t="s">
        <v>112</v>
      </c>
      <c r="U30" s="5">
        <v>1</v>
      </c>
      <c r="V30" s="11"/>
      <c r="W30" s="22"/>
      <c r="X30" s="139" t="s">
        <v>113</v>
      </c>
      <c r="Y30" s="140"/>
      <c r="Z30" s="148"/>
      <c r="AA30" s="149"/>
    </row>
    <row r="31" spans="1:28" ht="14.85" customHeight="1" x14ac:dyDescent="0.2">
      <c r="A31" s="13" t="s">
        <v>114</v>
      </c>
      <c r="B31" s="5">
        <v>2</v>
      </c>
      <c r="C31" s="11"/>
      <c r="D31" s="30"/>
      <c r="E31" s="150"/>
      <c r="F31" s="150"/>
      <c r="G31" s="150"/>
      <c r="H31" s="28"/>
      <c r="I31" s="139" t="s">
        <v>115</v>
      </c>
      <c r="J31" s="140"/>
      <c r="K31" s="148"/>
      <c r="L31" s="149"/>
      <c r="M31" s="22"/>
      <c r="N31" s="14" t="s">
        <v>11</v>
      </c>
      <c r="O31" s="15">
        <v>30</v>
      </c>
      <c r="P31" s="5">
        <v>2</v>
      </c>
      <c r="Q31" s="148"/>
      <c r="R31" s="149"/>
      <c r="S31" s="22"/>
      <c r="T31" s="4" t="s">
        <v>114</v>
      </c>
      <c r="U31" s="5">
        <v>2</v>
      </c>
      <c r="V31" s="11"/>
      <c r="W31" s="22"/>
      <c r="X31" s="139" t="s">
        <v>116</v>
      </c>
      <c r="Y31" s="140"/>
      <c r="Z31" s="140"/>
      <c r="AA31" s="141"/>
      <c r="AB31" s="75">
        <f>Z25+Z26+Z27+Z28+Z29</f>
        <v>7</v>
      </c>
    </row>
    <row r="32" spans="1:28" ht="14.85" customHeight="1" x14ac:dyDescent="0.2">
      <c r="A32" s="13" t="s">
        <v>117</v>
      </c>
      <c r="B32" s="5">
        <v>1</v>
      </c>
      <c r="C32" s="11"/>
      <c r="D32" s="66"/>
      <c r="E32" s="151"/>
      <c r="F32" s="151"/>
      <c r="G32" s="151"/>
      <c r="H32" s="29"/>
      <c r="I32" s="10" t="s">
        <v>118</v>
      </c>
      <c r="J32" s="18">
        <v>31</v>
      </c>
      <c r="K32" s="2" t="s">
        <v>119</v>
      </c>
      <c r="L32" s="17"/>
      <c r="M32" s="131">
        <v>0</v>
      </c>
      <c r="N32" s="152"/>
      <c r="O32" s="153"/>
      <c r="P32" s="153"/>
      <c r="Q32" s="153"/>
      <c r="R32" s="154"/>
      <c r="S32" s="30"/>
      <c r="T32" s="4" t="s">
        <v>120</v>
      </c>
      <c r="U32" s="5">
        <v>1</v>
      </c>
      <c r="V32" s="11"/>
      <c r="W32" s="30"/>
      <c r="X32" s="152"/>
      <c r="Y32" s="153"/>
      <c r="Z32" s="153"/>
      <c r="AA32" s="153"/>
    </row>
    <row r="34" spans="2:4" ht="13.5" thickBot="1" x14ac:dyDescent="0.25"/>
    <row r="35" spans="2:4" ht="13.5" thickBot="1" x14ac:dyDescent="0.25">
      <c r="B35" s="89">
        <v>2024</v>
      </c>
      <c r="C35" s="93" t="s">
        <v>227</v>
      </c>
      <c r="D35" s="91"/>
    </row>
    <row r="36" spans="2:4" x14ac:dyDescent="0.2">
      <c r="B36" s="93" t="s">
        <v>220</v>
      </c>
      <c r="C36" s="94">
        <f>D15+D22+D29+B30+B31+B32</f>
        <v>25</v>
      </c>
    </row>
    <row r="37" spans="2:4" x14ac:dyDescent="0.2">
      <c r="B37" s="93" t="s">
        <v>221</v>
      </c>
      <c r="C37" s="94">
        <f>F2+F3+H12+H19+H26</f>
        <v>24</v>
      </c>
    </row>
    <row r="38" spans="2:4" x14ac:dyDescent="0.2">
      <c r="B38" s="93" t="s">
        <v>222</v>
      </c>
      <c r="C38" s="94">
        <f>M11+M18+M25</f>
        <v>21</v>
      </c>
    </row>
    <row r="39" spans="2:4" x14ac:dyDescent="0.2">
      <c r="B39" s="93" t="s">
        <v>223</v>
      </c>
      <c r="C39" s="94">
        <f>S8+S15+S22+S29+P30+P31</f>
        <v>30</v>
      </c>
    </row>
    <row r="40" spans="2:4" x14ac:dyDescent="0.2">
      <c r="B40" s="93" t="s">
        <v>224</v>
      </c>
      <c r="C40" s="94">
        <f>U3+U4+W13+W20+W27+U28+U29+U30+U31+U32</f>
        <v>28</v>
      </c>
    </row>
    <row r="41" spans="2:4" ht="13.5" thickBot="1" x14ac:dyDescent="0.25">
      <c r="B41" s="93" t="s">
        <v>225</v>
      </c>
      <c r="C41" s="101">
        <f>AB10+AB17+AB24+AB31</f>
        <v>27</v>
      </c>
    </row>
    <row r="42" spans="2:4" ht="13.5" thickBot="1" x14ac:dyDescent="0.25">
      <c r="C42" s="90">
        <f>SUM(C36:C41)</f>
        <v>155</v>
      </c>
      <c r="D42" s="79" t="s">
        <v>228</v>
      </c>
    </row>
  </sheetData>
  <mergeCells count="100">
    <mergeCell ref="F2:G2"/>
    <mergeCell ref="J2:L2"/>
    <mergeCell ref="U2:V2"/>
    <mergeCell ref="Z2:AA2"/>
    <mergeCell ref="A3:C3"/>
    <mergeCell ref="I3:J3"/>
    <mergeCell ref="K3:L3"/>
    <mergeCell ref="Q3:R3"/>
    <mergeCell ref="X3:AA3"/>
    <mergeCell ref="A4:C4"/>
    <mergeCell ref="F4:G4"/>
    <mergeCell ref="I4:L4"/>
    <mergeCell ref="Q4:R4"/>
    <mergeCell ref="A5:C5"/>
    <mergeCell ref="E5:G5"/>
    <mergeCell ref="Q5:R5"/>
    <mergeCell ref="U5:V5"/>
    <mergeCell ref="A6:C6"/>
    <mergeCell ref="Q6:R6"/>
    <mergeCell ref="T6:V6"/>
    <mergeCell ref="N7:O7"/>
    <mergeCell ref="P7:R7"/>
    <mergeCell ref="A8:C8"/>
    <mergeCell ref="N8:R8"/>
    <mergeCell ref="Q9:R9"/>
    <mergeCell ref="X9:Y9"/>
    <mergeCell ref="Z9:AA9"/>
    <mergeCell ref="I10:J10"/>
    <mergeCell ref="K10:L10"/>
    <mergeCell ref="Q10:R10"/>
    <mergeCell ref="X10:AA10"/>
    <mergeCell ref="F11:G11"/>
    <mergeCell ref="I11:L11"/>
    <mergeCell ref="Q11:R11"/>
    <mergeCell ref="T11:V11"/>
    <mergeCell ref="E12:G12"/>
    <mergeCell ref="Q12:R12"/>
    <mergeCell ref="U12:V12"/>
    <mergeCell ref="Q13:R13"/>
    <mergeCell ref="T13:V13"/>
    <mergeCell ref="B14:C14"/>
    <mergeCell ref="N14:O14"/>
    <mergeCell ref="P14:R14"/>
    <mergeCell ref="A15:C15"/>
    <mergeCell ref="N15:R15"/>
    <mergeCell ref="Q16:R16"/>
    <mergeCell ref="X16:Y16"/>
    <mergeCell ref="Z16:AA16"/>
    <mergeCell ref="I17:J17"/>
    <mergeCell ref="K17:L17"/>
    <mergeCell ref="Q17:R17"/>
    <mergeCell ref="X17:AA17"/>
    <mergeCell ref="F18:G18"/>
    <mergeCell ref="I18:L18"/>
    <mergeCell ref="Q18:R18"/>
    <mergeCell ref="E19:G19"/>
    <mergeCell ref="Q19:R19"/>
    <mergeCell ref="U19:V19"/>
    <mergeCell ref="Q20:R20"/>
    <mergeCell ref="B21:C21"/>
    <mergeCell ref="N21:O21"/>
    <mergeCell ref="P21:R21"/>
    <mergeCell ref="A22:C22"/>
    <mergeCell ref="N22:R22"/>
    <mergeCell ref="X22:Y22"/>
    <mergeCell ref="Z22:AA22"/>
    <mergeCell ref="Q23:R23"/>
    <mergeCell ref="I24:J24"/>
    <mergeCell ref="K24:L24"/>
    <mergeCell ref="Q24:R24"/>
    <mergeCell ref="X24:AA24"/>
    <mergeCell ref="F25:G25"/>
    <mergeCell ref="I25:L25"/>
    <mergeCell ref="Q25:R25"/>
    <mergeCell ref="E26:G26"/>
    <mergeCell ref="Q26:R26"/>
    <mergeCell ref="U26:V26"/>
    <mergeCell ref="I27:L27"/>
    <mergeCell ref="Q27:R27"/>
    <mergeCell ref="T27:V27"/>
    <mergeCell ref="B28:C28"/>
    <mergeCell ref="E28:G28"/>
    <mergeCell ref="I28:L28"/>
    <mergeCell ref="N28:O28"/>
    <mergeCell ref="P28:R28"/>
    <mergeCell ref="A29:C29"/>
    <mergeCell ref="E29:G29"/>
    <mergeCell ref="I29:L29"/>
    <mergeCell ref="N29:R29"/>
    <mergeCell ref="E30:G30"/>
    <mergeCell ref="Q30:R30"/>
    <mergeCell ref="X30:Y30"/>
    <mergeCell ref="Z30:AA30"/>
    <mergeCell ref="E31:G32"/>
    <mergeCell ref="I31:J31"/>
    <mergeCell ref="K31:L31"/>
    <mergeCell ref="Q31:R31"/>
    <mergeCell ref="X31:AA31"/>
    <mergeCell ref="N32:R32"/>
    <mergeCell ref="X32:AA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3"/>
  <sheetViews>
    <sheetView zoomScale="120" zoomScaleNormal="120" workbookViewId="0">
      <selection activeCell="H43" sqref="H43"/>
    </sheetView>
  </sheetViews>
  <sheetFormatPr defaultRowHeight="12.75" x14ac:dyDescent="0.2"/>
  <cols>
    <col min="1" max="1" width="5.83203125" customWidth="1"/>
    <col min="2" max="2" width="18.1640625" customWidth="1"/>
    <col min="3" max="4" width="6" customWidth="1"/>
    <col min="5" max="6" width="5.83203125" customWidth="1"/>
    <col min="7" max="7" width="13.1640625" customWidth="1"/>
    <col min="8" max="8" width="8.33203125" customWidth="1"/>
    <col min="9" max="9" width="5.83203125" customWidth="1"/>
    <col min="10" max="10" width="16.6640625" customWidth="1"/>
    <col min="11" max="12" width="7.5" customWidth="1"/>
    <col min="13" max="13" width="6" customWidth="1"/>
    <col min="14" max="14" width="2.1640625" customWidth="1"/>
    <col min="15" max="15" width="22" customWidth="1"/>
    <col min="16" max="16" width="9.33203125" customWidth="1"/>
    <col min="17" max="17" width="5.83203125" customWidth="1"/>
    <col min="18" max="18" width="16.6640625" customWidth="1"/>
    <col min="19" max="20" width="7.5" customWidth="1"/>
    <col min="21" max="21" width="5.83203125" customWidth="1"/>
    <col min="22" max="22" width="17.33203125" customWidth="1"/>
    <col min="23" max="23" width="7.1640625" customWidth="1"/>
  </cols>
  <sheetData>
    <row r="1" spans="1:24" s="78" customFormat="1" x14ac:dyDescent="0.2">
      <c r="B1" s="78" t="s">
        <v>235</v>
      </c>
      <c r="G1" s="78" t="s">
        <v>236</v>
      </c>
      <c r="J1" s="78" t="s">
        <v>237</v>
      </c>
      <c r="O1" s="78" t="s">
        <v>238</v>
      </c>
      <c r="R1" s="78" t="s">
        <v>239</v>
      </c>
      <c r="V1" s="78" t="s">
        <v>240</v>
      </c>
    </row>
    <row r="2" spans="1:24" ht="14.85" customHeight="1" x14ac:dyDescent="0.2">
      <c r="A2" s="13" t="s">
        <v>0</v>
      </c>
      <c r="B2" s="5">
        <v>1</v>
      </c>
      <c r="C2" s="16">
        <v>27</v>
      </c>
      <c r="D2" s="50"/>
      <c r="E2" s="168" t="s">
        <v>244</v>
      </c>
      <c r="F2" s="156"/>
      <c r="G2" s="157"/>
      <c r="H2" s="49"/>
      <c r="I2" s="133" t="s">
        <v>121</v>
      </c>
      <c r="J2" s="134"/>
      <c r="K2" s="135"/>
      <c r="L2" s="82">
        <f>1+2+1+2+1</f>
        <v>7</v>
      </c>
      <c r="M2" s="4" t="s">
        <v>2</v>
      </c>
      <c r="N2" s="19">
        <v>2</v>
      </c>
      <c r="O2" s="11"/>
      <c r="P2" s="46"/>
      <c r="Q2" s="4" t="s">
        <v>122</v>
      </c>
      <c r="R2" s="5">
        <v>1</v>
      </c>
      <c r="S2" s="11"/>
      <c r="T2" s="46"/>
      <c r="U2" s="133" t="s">
        <v>121</v>
      </c>
      <c r="V2" s="134"/>
      <c r="W2" s="135"/>
      <c r="X2" s="75">
        <f>R26+R27+R28+R29+R30</f>
        <v>7</v>
      </c>
    </row>
    <row r="3" spans="1:24" ht="14.85" customHeight="1" x14ac:dyDescent="0.2">
      <c r="A3" s="13" t="s">
        <v>8</v>
      </c>
      <c r="B3" s="5">
        <v>1</v>
      </c>
      <c r="C3" s="11"/>
      <c r="D3" s="46"/>
      <c r="E3" s="168" t="s">
        <v>245</v>
      </c>
      <c r="F3" s="156"/>
      <c r="G3" s="157"/>
      <c r="H3" s="49"/>
      <c r="I3" s="13" t="s">
        <v>123</v>
      </c>
      <c r="J3" s="5">
        <v>1</v>
      </c>
      <c r="K3" s="16">
        <v>36</v>
      </c>
      <c r="L3" s="50"/>
      <c r="M3" s="4" t="s">
        <v>124</v>
      </c>
      <c r="N3" s="19">
        <v>1</v>
      </c>
      <c r="O3" s="11"/>
      <c r="P3" s="46"/>
      <c r="Q3" s="10" t="s">
        <v>10</v>
      </c>
      <c r="R3" s="2" t="s">
        <v>125</v>
      </c>
      <c r="S3" s="17"/>
      <c r="T3" s="58"/>
      <c r="U3" s="13" t="s">
        <v>123</v>
      </c>
      <c r="V3" s="5">
        <v>1</v>
      </c>
      <c r="W3" s="16">
        <v>49</v>
      </c>
    </row>
    <row r="4" spans="1:24" ht="14.85" customHeight="1" x14ac:dyDescent="0.2">
      <c r="A4" s="13" t="s">
        <v>13</v>
      </c>
      <c r="B4" s="5">
        <v>1</v>
      </c>
      <c r="C4" s="11"/>
      <c r="D4" s="46"/>
      <c r="E4" s="10" t="s">
        <v>14</v>
      </c>
      <c r="F4" s="100">
        <v>1</v>
      </c>
      <c r="G4" s="52"/>
      <c r="H4" s="51"/>
      <c r="I4" s="13" t="s">
        <v>126</v>
      </c>
      <c r="J4" s="5">
        <v>2</v>
      </c>
      <c r="K4" s="11"/>
      <c r="L4" s="46"/>
      <c r="M4" s="4" t="s">
        <v>126</v>
      </c>
      <c r="N4" s="19">
        <v>2</v>
      </c>
      <c r="O4" s="11"/>
      <c r="P4" s="46"/>
      <c r="Q4" s="133" t="s">
        <v>15</v>
      </c>
      <c r="R4" s="134"/>
      <c r="S4" s="135"/>
      <c r="T4" s="59">
        <f>N29+N30+N31+N32+R2</f>
        <v>7</v>
      </c>
      <c r="U4" s="13" t="s">
        <v>126</v>
      </c>
      <c r="V4" s="5">
        <v>2</v>
      </c>
      <c r="W4" s="11"/>
    </row>
    <row r="5" spans="1:24" ht="14.85" customHeight="1" x14ac:dyDescent="0.2">
      <c r="A5" s="13" t="s">
        <v>18</v>
      </c>
      <c r="B5" s="5">
        <v>1</v>
      </c>
      <c r="C5" s="11"/>
      <c r="D5" s="46"/>
      <c r="E5" s="133" t="s">
        <v>19</v>
      </c>
      <c r="F5" s="134"/>
      <c r="G5" s="135"/>
      <c r="H5" s="59">
        <f>B30+B31+B32+1+1+1</f>
        <v>6</v>
      </c>
      <c r="I5" s="13" t="s">
        <v>127</v>
      </c>
      <c r="J5" s="5">
        <v>1</v>
      </c>
      <c r="K5" s="11"/>
      <c r="L5" s="46"/>
      <c r="M5" s="4" t="s">
        <v>128</v>
      </c>
      <c r="N5" s="19">
        <v>1</v>
      </c>
      <c r="O5" s="11"/>
      <c r="P5" s="46"/>
      <c r="Q5" s="4" t="s">
        <v>129</v>
      </c>
      <c r="R5" s="5">
        <v>1</v>
      </c>
      <c r="S5" s="16">
        <v>45</v>
      </c>
      <c r="T5" s="50"/>
      <c r="U5" s="13" t="s">
        <v>127</v>
      </c>
      <c r="V5" s="5">
        <v>1</v>
      </c>
      <c r="W5" s="11"/>
    </row>
    <row r="6" spans="1:24" ht="14.85" customHeight="1" x14ac:dyDescent="0.2">
      <c r="A6" s="13" t="s">
        <v>21</v>
      </c>
      <c r="B6" s="5">
        <v>1</v>
      </c>
      <c r="C6" s="11"/>
      <c r="D6" s="46"/>
      <c r="E6" s="155" t="s">
        <v>22</v>
      </c>
      <c r="F6" s="156"/>
      <c r="G6" s="16">
        <v>32</v>
      </c>
      <c r="H6" s="50"/>
      <c r="I6" s="13" t="s">
        <v>130</v>
      </c>
      <c r="J6" s="5">
        <v>2</v>
      </c>
      <c r="K6" s="11"/>
      <c r="L6" s="46"/>
      <c r="M6" s="10" t="s">
        <v>131</v>
      </c>
      <c r="N6" s="148"/>
      <c r="O6" s="149"/>
      <c r="P6" s="46"/>
      <c r="Q6" s="4" t="s">
        <v>130</v>
      </c>
      <c r="R6" s="5">
        <v>2</v>
      </c>
      <c r="S6" s="11"/>
      <c r="T6" s="46"/>
      <c r="U6" s="13" t="s">
        <v>130</v>
      </c>
      <c r="V6" s="5">
        <v>2</v>
      </c>
      <c r="W6" s="11"/>
    </row>
    <row r="7" spans="1:24" ht="14.85" customHeight="1" x14ac:dyDescent="0.2">
      <c r="A7" s="1" t="s">
        <v>24</v>
      </c>
      <c r="B7" s="163">
        <v>1</v>
      </c>
      <c r="C7" s="164"/>
      <c r="D7" s="51"/>
      <c r="E7" s="155" t="s">
        <v>26</v>
      </c>
      <c r="F7" s="156"/>
      <c r="G7" s="157"/>
      <c r="H7" s="49"/>
      <c r="I7" s="13" t="s">
        <v>132</v>
      </c>
      <c r="J7" s="5">
        <v>1</v>
      </c>
      <c r="K7" s="11"/>
      <c r="L7" s="46"/>
      <c r="M7" s="133" t="s">
        <v>133</v>
      </c>
      <c r="N7" s="134"/>
      <c r="O7" s="135"/>
      <c r="P7" s="59">
        <f>J31+N2+N3+N4+N5</f>
        <v>7</v>
      </c>
      <c r="Q7" s="4" t="s">
        <v>134</v>
      </c>
      <c r="R7" s="5">
        <v>1</v>
      </c>
      <c r="S7" s="11"/>
      <c r="T7" s="46"/>
      <c r="U7" s="1" t="s">
        <v>132</v>
      </c>
      <c r="V7" s="2" t="s">
        <v>135</v>
      </c>
      <c r="W7" s="17"/>
    </row>
    <row r="8" spans="1:24" ht="14.85" customHeight="1" x14ac:dyDescent="0.2">
      <c r="A8" s="133" t="s">
        <v>28</v>
      </c>
      <c r="B8" s="134"/>
      <c r="C8" s="135"/>
      <c r="D8" s="59">
        <f>B2+B3+B4+B5+B6+B7</f>
        <v>6</v>
      </c>
      <c r="E8" s="155" t="s">
        <v>29</v>
      </c>
      <c r="F8" s="156"/>
      <c r="G8" s="157"/>
      <c r="H8" s="49"/>
      <c r="I8" s="1" t="s">
        <v>136</v>
      </c>
      <c r="J8" s="148"/>
      <c r="K8" s="149"/>
      <c r="L8" s="46"/>
      <c r="M8" s="4" t="s">
        <v>137</v>
      </c>
      <c r="N8" s="19">
        <v>1</v>
      </c>
      <c r="O8" s="16">
        <v>41</v>
      </c>
      <c r="P8" s="50"/>
      <c r="Q8" s="4" t="s">
        <v>30</v>
      </c>
      <c r="R8" s="5">
        <v>2</v>
      </c>
      <c r="S8" s="11"/>
      <c r="T8" s="46"/>
      <c r="U8" s="1" t="s">
        <v>136</v>
      </c>
      <c r="V8" s="148"/>
      <c r="W8" s="149"/>
    </row>
    <row r="9" spans="1:24" ht="14.85" customHeight="1" x14ac:dyDescent="0.2">
      <c r="A9" s="13" t="s">
        <v>31</v>
      </c>
      <c r="B9" s="5">
        <v>1</v>
      </c>
      <c r="C9" s="16">
        <v>28</v>
      </c>
      <c r="D9" s="50"/>
      <c r="E9" s="155" t="s">
        <v>32</v>
      </c>
      <c r="F9" s="156"/>
      <c r="G9" s="157"/>
      <c r="H9" s="49"/>
      <c r="I9" s="133" t="s">
        <v>138</v>
      </c>
      <c r="J9" s="134"/>
      <c r="K9" s="135"/>
      <c r="L9" s="59">
        <f>J3+J4+J5+J6+J7</f>
        <v>7</v>
      </c>
      <c r="M9" s="4" t="s">
        <v>32</v>
      </c>
      <c r="N9" s="19">
        <v>2</v>
      </c>
      <c r="O9" s="11"/>
      <c r="P9" s="46"/>
      <c r="Q9" s="4" t="s">
        <v>139</v>
      </c>
      <c r="R9" s="5">
        <v>1</v>
      </c>
      <c r="S9" s="11"/>
      <c r="T9" s="46"/>
      <c r="U9" s="133" t="s">
        <v>138</v>
      </c>
      <c r="V9" s="134"/>
      <c r="W9" s="135"/>
      <c r="X9" s="75">
        <f>V3+V4+V5+V6</f>
        <v>6</v>
      </c>
    </row>
    <row r="10" spans="1:24" ht="14.85" customHeight="1" x14ac:dyDescent="0.2">
      <c r="A10" s="13" t="s">
        <v>35</v>
      </c>
      <c r="B10" s="5">
        <v>1</v>
      </c>
      <c r="C10" s="11"/>
      <c r="D10" s="46"/>
      <c r="E10" s="155" t="s">
        <v>36</v>
      </c>
      <c r="F10" s="156"/>
      <c r="G10" s="157"/>
      <c r="H10" s="49"/>
      <c r="I10" s="13" t="s">
        <v>140</v>
      </c>
      <c r="J10" s="5">
        <v>1</v>
      </c>
      <c r="K10" s="16">
        <v>37</v>
      </c>
      <c r="L10" s="50"/>
      <c r="M10" s="4" t="s">
        <v>141</v>
      </c>
      <c r="N10" s="19">
        <v>1</v>
      </c>
      <c r="O10" s="11"/>
      <c r="P10" s="46"/>
      <c r="Q10" s="10" t="s">
        <v>37</v>
      </c>
      <c r="R10" s="148"/>
      <c r="S10" s="149"/>
      <c r="T10" s="46"/>
      <c r="U10" s="13" t="s">
        <v>140</v>
      </c>
      <c r="V10" s="5">
        <v>1</v>
      </c>
      <c r="W10" s="16">
        <v>50</v>
      </c>
    </row>
    <row r="11" spans="1:24" ht="14.85" customHeight="1" x14ac:dyDescent="0.2">
      <c r="A11" s="13" t="s">
        <v>40</v>
      </c>
      <c r="B11" s="5">
        <v>1</v>
      </c>
      <c r="C11" s="11"/>
      <c r="D11" s="46"/>
      <c r="E11" s="10" t="s">
        <v>41</v>
      </c>
      <c r="F11" s="100"/>
      <c r="G11" s="47"/>
      <c r="H11" s="46"/>
      <c r="I11" s="13" t="s">
        <v>142</v>
      </c>
      <c r="J11" s="5">
        <v>2</v>
      </c>
      <c r="K11" s="11"/>
      <c r="L11" s="46"/>
      <c r="M11" s="4" t="s">
        <v>142</v>
      </c>
      <c r="N11" s="19">
        <v>2</v>
      </c>
      <c r="O11" s="11"/>
      <c r="P11" s="46"/>
      <c r="Q11" s="139" t="s">
        <v>42</v>
      </c>
      <c r="R11" s="140"/>
      <c r="S11" s="141"/>
      <c r="T11" s="57">
        <f>R5+R6+R7+R8+R9</f>
        <v>7</v>
      </c>
      <c r="U11" s="13" t="s">
        <v>142</v>
      </c>
      <c r="V11" s="5">
        <v>2</v>
      </c>
      <c r="W11" s="11"/>
    </row>
    <row r="12" spans="1:24" ht="14.85" customHeight="1" x14ac:dyDescent="0.2">
      <c r="A12" s="13" t="s">
        <v>44</v>
      </c>
      <c r="B12" s="5">
        <v>1</v>
      </c>
      <c r="C12" s="11"/>
      <c r="D12" s="46"/>
      <c r="E12" s="139" t="s">
        <v>45</v>
      </c>
      <c r="F12" s="140"/>
      <c r="G12" s="141"/>
      <c r="H12" s="83">
        <v>0</v>
      </c>
      <c r="I12" s="13" t="s">
        <v>143</v>
      </c>
      <c r="J12" s="5">
        <v>1</v>
      </c>
      <c r="K12" s="11"/>
      <c r="L12" s="46"/>
      <c r="M12" s="4" t="s">
        <v>144</v>
      </c>
      <c r="N12" s="19">
        <v>1</v>
      </c>
      <c r="O12" s="11"/>
      <c r="P12" s="46"/>
      <c r="Q12" s="4" t="s">
        <v>145</v>
      </c>
      <c r="R12" s="5">
        <v>1</v>
      </c>
      <c r="S12" s="16">
        <v>46</v>
      </c>
      <c r="T12" s="50"/>
      <c r="U12" s="13" t="s">
        <v>143</v>
      </c>
      <c r="V12" s="5">
        <v>1</v>
      </c>
      <c r="W12" s="11"/>
    </row>
    <row r="13" spans="1:24" ht="14.85" customHeight="1" x14ac:dyDescent="0.2">
      <c r="A13" s="13" t="s">
        <v>47</v>
      </c>
      <c r="B13" s="5">
        <v>1</v>
      </c>
      <c r="C13" s="11"/>
      <c r="D13" s="46"/>
      <c r="E13" s="155" t="s">
        <v>48</v>
      </c>
      <c r="F13" s="156"/>
      <c r="G13" s="16">
        <v>33</v>
      </c>
      <c r="H13" s="50"/>
      <c r="I13" s="13" t="s">
        <v>146</v>
      </c>
      <c r="J13" s="5">
        <v>2</v>
      </c>
      <c r="K13" s="11"/>
      <c r="L13" s="46"/>
      <c r="M13" s="10" t="s">
        <v>147</v>
      </c>
      <c r="N13" s="148"/>
      <c r="O13" s="149"/>
      <c r="P13" s="46"/>
      <c r="Q13" s="4" t="s">
        <v>146</v>
      </c>
      <c r="R13" s="5">
        <v>2</v>
      </c>
      <c r="S13" s="11"/>
      <c r="T13" s="46"/>
      <c r="U13" s="13" t="s">
        <v>146</v>
      </c>
      <c r="V13" s="5">
        <v>2</v>
      </c>
      <c r="W13" s="11"/>
    </row>
    <row r="14" spans="1:24" ht="14.85" customHeight="1" x14ac:dyDescent="0.2">
      <c r="A14" s="1" t="s">
        <v>50</v>
      </c>
      <c r="B14" s="163">
        <v>1</v>
      </c>
      <c r="C14" s="164"/>
      <c r="D14" s="51"/>
      <c r="E14" s="155" t="s">
        <v>51</v>
      </c>
      <c r="F14" s="156"/>
      <c r="G14" s="157"/>
      <c r="H14" s="49"/>
      <c r="I14" s="13" t="s">
        <v>148</v>
      </c>
      <c r="J14" s="5">
        <v>1</v>
      </c>
      <c r="K14" s="11"/>
      <c r="L14" s="46"/>
      <c r="M14" s="139" t="s">
        <v>149</v>
      </c>
      <c r="N14" s="140"/>
      <c r="O14" s="141"/>
      <c r="P14" s="57">
        <f>N8+N9+N10+N11+N12</f>
        <v>7</v>
      </c>
      <c r="Q14" s="4" t="s">
        <v>150</v>
      </c>
      <c r="R14" s="5">
        <v>1</v>
      </c>
      <c r="S14" s="11"/>
      <c r="T14" s="46"/>
      <c r="U14" s="13" t="s">
        <v>148</v>
      </c>
      <c r="V14" s="5">
        <v>1</v>
      </c>
      <c r="W14" s="11"/>
    </row>
    <row r="15" spans="1:24" ht="14.85" customHeight="1" x14ac:dyDescent="0.2">
      <c r="A15" s="139" t="s">
        <v>53</v>
      </c>
      <c r="B15" s="140"/>
      <c r="C15" s="141"/>
      <c r="D15" s="57">
        <f>B9+B10+B11+B12+B13+B14</f>
        <v>6</v>
      </c>
      <c r="E15" s="155" t="s">
        <v>54</v>
      </c>
      <c r="F15" s="156"/>
      <c r="G15" s="157"/>
      <c r="H15" s="49"/>
      <c r="I15" s="1" t="s">
        <v>151</v>
      </c>
      <c r="J15" s="148"/>
      <c r="K15" s="149"/>
      <c r="L15" s="46"/>
      <c r="M15" s="4" t="s">
        <v>152</v>
      </c>
      <c r="N15" s="19">
        <v>1</v>
      </c>
      <c r="O15" s="16">
        <v>42</v>
      </c>
      <c r="P15" s="50"/>
      <c r="Q15" s="4" t="s">
        <v>55</v>
      </c>
      <c r="R15" s="5">
        <v>2</v>
      </c>
      <c r="S15" s="11"/>
      <c r="T15" s="46"/>
      <c r="U15" s="1" t="s">
        <v>151</v>
      </c>
      <c r="V15" s="148"/>
      <c r="W15" s="149"/>
    </row>
    <row r="16" spans="1:24" ht="14.85" customHeight="1" x14ac:dyDescent="0.2">
      <c r="A16" s="13" t="s">
        <v>56</v>
      </c>
      <c r="B16" s="5">
        <v>1</v>
      </c>
      <c r="C16" s="16">
        <v>29</v>
      </c>
      <c r="D16" s="50"/>
      <c r="E16" s="155" t="s">
        <v>57</v>
      </c>
      <c r="F16" s="156"/>
      <c r="G16" s="157"/>
      <c r="H16" s="49"/>
      <c r="I16" s="139" t="s">
        <v>153</v>
      </c>
      <c r="J16" s="140"/>
      <c r="K16" s="141"/>
      <c r="L16" s="57">
        <f>J10+J11+J12+J13+J14</f>
        <v>7</v>
      </c>
      <c r="M16" s="4" t="s">
        <v>57</v>
      </c>
      <c r="N16" s="19">
        <v>2</v>
      </c>
      <c r="O16" s="11"/>
      <c r="P16" s="46"/>
      <c r="Q16" s="4" t="s">
        <v>154</v>
      </c>
      <c r="R16" s="5">
        <v>1</v>
      </c>
      <c r="S16" s="11"/>
      <c r="T16" s="46"/>
      <c r="U16" s="139" t="s">
        <v>153</v>
      </c>
      <c r="V16" s="140"/>
      <c r="W16" s="141"/>
      <c r="X16" s="75">
        <f>V10+V11+V12+V13+V14</f>
        <v>7</v>
      </c>
    </row>
    <row r="17" spans="1:24" ht="14.85" customHeight="1" x14ac:dyDescent="0.2">
      <c r="A17" s="13" t="s">
        <v>60</v>
      </c>
      <c r="B17" s="5">
        <v>1</v>
      </c>
      <c r="C17" s="11"/>
      <c r="D17" s="46"/>
      <c r="E17" s="155" t="s">
        <v>61</v>
      </c>
      <c r="F17" s="156"/>
      <c r="G17" s="157"/>
      <c r="H17" s="49"/>
      <c r="I17" s="13" t="s">
        <v>155</v>
      </c>
      <c r="J17" s="5">
        <v>1</v>
      </c>
      <c r="K17" s="16">
        <v>38</v>
      </c>
      <c r="L17" s="50"/>
      <c r="M17" s="4" t="s">
        <v>156</v>
      </c>
      <c r="N17" s="19">
        <v>1</v>
      </c>
      <c r="O17" s="11"/>
      <c r="P17" s="46"/>
      <c r="Q17" s="10" t="s">
        <v>62</v>
      </c>
      <c r="R17" s="148"/>
      <c r="S17" s="149"/>
      <c r="T17" s="46"/>
      <c r="U17" s="13" t="s">
        <v>155</v>
      </c>
      <c r="V17" s="5">
        <v>1</v>
      </c>
      <c r="W17" s="16">
        <v>51</v>
      </c>
    </row>
    <row r="18" spans="1:24" ht="14.85" customHeight="1" x14ac:dyDescent="0.2">
      <c r="A18" s="13" t="s">
        <v>64</v>
      </c>
      <c r="B18" s="5">
        <v>1</v>
      </c>
      <c r="C18" s="11"/>
      <c r="D18" s="46"/>
      <c r="E18" s="10" t="s">
        <v>65</v>
      </c>
      <c r="F18" s="100"/>
      <c r="G18" s="47"/>
      <c r="H18" s="46"/>
      <c r="I18" s="13" t="s">
        <v>157</v>
      </c>
      <c r="J18" s="5">
        <v>2</v>
      </c>
      <c r="K18" s="11"/>
      <c r="L18" s="46"/>
      <c r="M18" s="4" t="s">
        <v>157</v>
      </c>
      <c r="N18" s="19">
        <v>2</v>
      </c>
      <c r="O18" s="11"/>
      <c r="P18" s="46"/>
      <c r="Q18" s="139" t="s">
        <v>66</v>
      </c>
      <c r="R18" s="140"/>
      <c r="S18" s="141"/>
      <c r="T18" s="57">
        <f>R12+R13+R14+R15+R16</f>
        <v>7</v>
      </c>
      <c r="U18" s="13" t="s">
        <v>157</v>
      </c>
      <c r="V18" s="5">
        <v>2</v>
      </c>
      <c r="W18" s="11"/>
    </row>
    <row r="19" spans="1:24" ht="14.85" customHeight="1" x14ac:dyDescent="0.2">
      <c r="A19" s="13" t="s">
        <v>68</v>
      </c>
      <c r="B19" s="5">
        <v>1</v>
      </c>
      <c r="C19" s="11"/>
      <c r="D19" s="46"/>
      <c r="E19" s="139" t="s">
        <v>69</v>
      </c>
      <c r="F19" s="140"/>
      <c r="G19" s="141"/>
      <c r="H19" s="83">
        <v>0</v>
      </c>
      <c r="I19" s="13" t="s">
        <v>158</v>
      </c>
      <c r="J19" s="5">
        <v>1</v>
      </c>
      <c r="K19" s="11"/>
      <c r="L19" s="46"/>
      <c r="M19" s="4" t="s">
        <v>159</v>
      </c>
      <c r="N19" s="19">
        <v>1</v>
      </c>
      <c r="O19" s="11"/>
      <c r="P19" s="46"/>
      <c r="Q19" s="4" t="s">
        <v>160</v>
      </c>
      <c r="R19" s="5">
        <v>1</v>
      </c>
      <c r="S19" s="16">
        <v>47</v>
      </c>
      <c r="T19" s="50"/>
      <c r="U19" s="13" t="s">
        <v>158</v>
      </c>
      <c r="V19" s="5">
        <v>1</v>
      </c>
      <c r="W19" s="11"/>
    </row>
    <row r="20" spans="1:24" ht="14.85" customHeight="1" x14ac:dyDescent="0.2">
      <c r="A20" s="13" t="s">
        <v>71</v>
      </c>
      <c r="B20" s="5">
        <v>1</v>
      </c>
      <c r="C20" s="11"/>
      <c r="D20" s="46"/>
      <c r="E20" s="155" t="s">
        <v>72</v>
      </c>
      <c r="F20" s="156"/>
      <c r="G20" s="16">
        <v>34</v>
      </c>
      <c r="H20" s="50"/>
      <c r="I20" s="13" t="s">
        <v>161</v>
      </c>
      <c r="J20" s="5">
        <v>2</v>
      </c>
      <c r="K20" s="11"/>
      <c r="L20" s="46"/>
      <c r="M20" s="10" t="s">
        <v>162</v>
      </c>
      <c r="N20" s="148"/>
      <c r="O20" s="149"/>
      <c r="P20" s="46"/>
      <c r="Q20" s="4" t="s">
        <v>161</v>
      </c>
      <c r="R20" s="5">
        <v>2</v>
      </c>
      <c r="S20" s="11"/>
      <c r="T20" s="46"/>
      <c r="U20" s="13" t="s">
        <v>161</v>
      </c>
      <c r="V20" s="5">
        <v>2</v>
      </c>
      <c r="W20" s="11"/>
    </row>
    <row r="21" spans="1:24" ht="14.85" customHeight="1" x14ac:dyDescent="0.2">
      <c r="A21" s="1" t="s">
        <v>75</v>
      </c>
      <c r="B21" s="163">
        <v>1</v>
      </c>
      <c r="C21" s="164"/>
      <c r="D21" s="51"/>
      <c r="E21" s="155" t="s">
        <v>76</v>
      </c>
      <c r="F21" s="156"/>
      <c r="G21" s="157"/>
      <c r="H21" s="49"/>
      <c r="I21" s="13" t="s">
        <v>163</v>
      </c>
      <c r="J21" s="5">
        <v>1</v>
      </c>
      <c r="K21" s="11"/>
      <c r="L21" s="46"/>
      <c r="M21" s="139" t="s">
        <v>164</v>
      </c>
      <c r="N21" s="140"/>
      <c r="O21" s="141"/>
      <c r="P21" s="57">
        <f>N15+N16+N17+N18+N19</f>
        <v>7</v>
      </c>
      <c r="Q21" s="4" t="s">
        <v>165</v>
      </c>
      <c r="R21" s="5">
        <v>1</v>
      </c>
      <c r="S21" s="11"/>
      <c r="T21" s="46"/>
      <c r="U21" s="13" t="s">
        <v>163</v>
      </c>
      <c r="V21" s="5">
        <v>1</v>
      </c>
      <c r="W21" s="11"/>
    </row>
    <row r="22" spans="1:24" ht="14.85" customHeight="1" x14ac:dyDescent="0.2">
      <c r="A22" s="139" t="s">
        <v>78</v>
      </c>
      <c r="B22" s="140"/>
      <c r="C22" s="141"/>
      <c r="D22" s="57">
        <f>B16+B17+B18+B19+B20+B21</f>
        <v>6</v>
      </c>
      <c r="E22" s="155" t="s">
        <v>79</v>
      </c>
      <c r="F22" s="156"/>
      <c r="G22" s="157"/>
      <c r="H22" s="49"/>
      <c r="I22" s="1" t="s">
        <v>166</v>
      </c>
      <c r="J22" s="148"/>
      <c r="K22" s="149"/>
      <c r="L22" s="46"/>
      <c r="M22" s="4" t="s">
        <v>167</v>
      </c>
      <c r="N22" s="12"/>
      <c r="O22" s="16">
        <v>43</v>
      </c>
      <c r="P22" s="50"/>
      <c r="Q22" s="4" t="s">
        <v>80</v>
      </c>
      <c r="R22" s="5">
        <v>2</v>
      </c>
      <c r="S22" s="11"/>
      <c r="T22" s="46"/>
      <c r="U22" s="1" t="s">
        <v>166</v>
      </c>
      <c r="V22" s="148"/>
      <c r="W22" s="149"/>
    </row>
    <row r="23" spans="1:24" ht="14.85" customHeight="1" x14ac:dyDescent="0.2">
      <c r="A23" s="13" t="s">
        <v>83</v>
      </c>
      <c r="B23" s="5">
        <v>1</v>
      </c>
      <c r="C23" s="16">
        <v>30</v>
      </c>
      <c r="D23" s="50"/>
      <c r="E23" s="155" t="s">
        <v>84</v>
      </c>
      <c r="F23" s="156"/>
      <c r="G23" s="157"/>
      <c r="H23" s="49"/>
      <c r="I23" s="139" t="s">
        <v>168</v>
      </c>
      <c r="J23" s="140"/>
      <c r="K23" s="141"/>
      <c r="L23" s="57">
        <f>J17+J18+J19+J20+J21</f>
        <v>7</v>
      </c>
      <c r="M23" s="155" t="s">
        <v>84</v>
      </c>
      <c r="N23" s="156"/>
      <c r="O23" s="157"/>
      <c r="P23" s="49"/>
      <c r="Q23" s="4" t="s">
        <v>169</v>
      </c>
      <c r="R23" s="5">
        <v>1</v>
      </c>
      <c r="S23" s="11"/>
      <c r="T23" s="46"/>
      <c r="U23" s="139" t="s">
        <v>168</v>
      </c>
      <c r="V23" s="140"/>
      <c r="W23" s="141"/>
      <c r="X23" s="75">
        <f>V17+V18+V19+V20+V21</f>
        <v>7</v>
      </c>
    </row>
    <row r="24" spans="1:24" ht="14.85" customHeight="1" x14ac:dyDescent="0.2">
      <c r="A24" s="13" t="s">
        <v>87</v>
      </c>
      <c r="B24" s="5">
        <v>1</v>
      </c>
      <c r="C24" s="11"/>
      <c r="D24" s="46"/>
      <c r="E24" s="155" t="s">
        <v>88</v>
      </c>
      <c r="F24" s="156"/>
      <c r="G24" s="157"/>
      <c r="H24" s="49"/>
      <c r="I24" s="13" t="s">
        <v>170</v>
      </c>
      <c r="J24" s="5">
        <v>1</v>
      </c>
      <c r="K24" s="16">
        <v>39</v>
      </c>
      <c r="L24" s="50"/>
      <c r="M24" s="155" t="s">
        <v>171</v>
      </c>
      <c r="N24" s="156"/>
      <c r="O24" s="157"/>
      <c r="P24" s="49"/>
      <c r="Q24" s="10" t="s">
        <v>89</v>
      </c>
      <c r="R24" s="148"/>
      <c r="S24" s="149"/>
      <c r="T24" s="46"/>
      <c r="U24" s="13" t="s">
        <v>170</v>
      </c>
      <c r="V24" s="12"/>
      <c r="W24" s="16">
        <v>52</v>
      </c>
    </row>
    <row r="25" spans="1:24" ht="14.85" customHeight="1" x14ac:dyDescent="0.2">
      <c r="A25" s="13" t="s">
        <v>91</v>
      </c>
      <c r="B25" s="5">
        <v>1</v>
      </c>
      <c r="C25" s="11"/>
      <c r="D25" s="46"/>
      <c r="E25" s="10" t="s">
        <v>92</v>
      </c>
      <c r="F25" s="100"/>
      <c r="G25" s="47"/>
      <c r="H25" s="46"/>
      <c r="I25" s="13" t="s">
        <v>172</v>
      </c>
      <c r="J25" s="5">
        <v>2</v>
      </c>
      <c r="K25" s="11"/>
      <c r="L25" s="46"/>
      <c r="M25" s="155" t="s">
        <v>172</v>
      </c>
      <c r="N25" s="156"/>
      <c r="O25" s="157"/>
      <c r="P25" s="49"/>
      <c r="Q25" s="139" t="s">
        <v>93</v>
      </c>
      <c r="R25" s="140"/>
      <c r="S25" s="141"/>
      <c r="T25" s="57">
        <f>R19+R20+R21+R22+R23</f>
        <v>7</v>
      </c>
      <c r="U25" s="1" t="s">
        <v>172</v>
      </c>
      <c r="V25" s="156" t="s">
        <v>173</v>
      </c>
      <c r="W25" s="157"/>
    </row>
    <row r="26" spans="1:24" ht="14.85" customHeight="1" x14ac:dyDescent="0.2">
      <c r="A26" s="13" t="s">
        <v>95</v>
      </c>
      <c r="B26" s="5">
        <v>1</v>
      </c>
      <c r="C26" s="11"/>
      <c r="D26" s="46"/>
      <c r="E26" s="139" t="s">
        <v>96</v>
      </c>
      <c r="F26" s="140"/>
      <c r="G26" s="141"/>
      <c r="H26" s="83">
        <v>0</v>
      </c>
      <c r="I26" s="13" t="s">
        <v>174</v>
      </c>
      <c r="J26" s="5">
        <v>1</v>
      </c>
      <c r="K26" s="11"/>
      <c r="L26" s="46"/>
      <c r="M26" s="155" t="s">
        <v>175</v>
      </c>
      <c r="N26" s="156"/>
      <c r="O26" s="157"/>
      <c r="P26" s="49"/>
      <c r="Q26" s="4" t="s">
        <v>176</v>
      </c>
      <c r="R26" s="5">
        <v>1</v>
      </c>
      <c r="S26" s="16">
        <v>48</v>
      </c>
      <c r="T26" s="50"/>
      <c r="U26" s="1" t="s">
        <v>174</v>
      </c>
      <c r="V26" s="2" t="s">
        <v>177</v>
      </c>
      <c r="W26" s="17"/>
    </row>
    <row r="27" spans="1:24" ht="14.85" customHeight="1" x14ac:dyDescent="0.2">
      <c r="A27" s="13" t="s">
        <v>98</v>
      </c>
      <c r="B27" s="5">
        <v>1</v>
      </c>
      <c r="C27" s="11"/>
      <c r="D27" s="46"/>
      <c r="E27" s="155" t="s">
        <v>178</v>
      </c>
      <c r="F27" s="156"/>
      <c r="G27" s="16">
        <v>35</v>
      </c>
      <c r="H27" s="50"/>
      <c r="I27" s="13" t="s">
        <v>100</v>
      </c>
      <c r="J27" s="5">
        <v>2</v>
      </c>
      <c r="K27" s="11"/>
      <c r="L27" s="46"/>
      <c r="M27" s="10" t="s">
        <v>179</v>
      </c>
      <c r="N27" s="148"/>
      <c r="O27" s="149"/>
      <c r="P27" s="46"/>
      <c r="Q27" s="4" t="s">
        <v>100</v>
      </c>
      <c r="R27" s="5">
        <v>2</v>
      </c>
      <c r="S27" s="11"/>
      <c r="T27" s="46"/>
      <c r="U27" s="1" t="s">
        <v>100</v>
      </c>
      <c r="V27" s="2" t="s">
        <v>180</v>
      </c>
      <c r="W27" s="17"/>
    </row>
    <row r="28" spans="1:24" ht="14.85" customHeight="1" x14ac:dyDescent="0.2">
      <c r="A28" s="1" t="s">
        <v>102</v>
      </c>
      <c r="B28" s="163">
        <v>1</v>
      </c>
      <c r="C28" s="164"/>
      <c r="D28" s="51"/>
      <c r="E28" s="155" t="s">
        <v>181</v>
      </c>
      <c r="F28" s="156"/>
      <c r="G28" s="157"/>
      <c r="H28" s="49"/>
      <c r="I28" s="13" t="s">
        <v>182</v>
      </c>
      <c r="J28" s="5">
        <v>1</v>
      </c>
      <c r="K28" s="11"/>
      <c r="L28" s="46"/>
      <c r="M28" s="139" t="s">
        <v>183</v>
      </c>
      <c r="N28" s="140"/>
      <c r="O28" s="141"/>
      <c r="P28" s="83">
        <v>0</v>
      </c>
      <c r="Q28" s="4" t="s">
        <v>104</v>
      </c>
      <c r="R28" s="5">
        <v>1</v>
      </c>
      <c r="S28" s="11"/>
      <c r="T28" s="46"/>
      <c r="U28" s="155" t="s">
        <v>182</v>
      </c>
      <c r="V28" s="156"/>
      <c r="W28" s="157"/>
    </row>
    <row r="29" spans="1:24" ht="14.85" customHeight="1" x14ac:dyDescent="0.2">
      <c r="A29" s="139" t="s">
        <v>106</v>
      </c>
      <c r="B29" s="140"/>
      <c r="C29" s="141"/>
      <c r="D29" s="57">
        <f>B23+B24+B25+B26+B27+B28</f>
        <v>6</v>
      </c>
      <c r="E29" s="155" t="s">
        <v>184</v>
      </c>
      <c r="F29" s="156"/>
      <c r="G29" s="157"/>
      <c r="H29" s="49"/>
      <c r="I29" s="1" t="s">
        <v>185</v>
      </c>
      <c r="J29" s="148"/>
      <c r="K29" s="149"/>
      <c r="L29" s="46"/>
      <c r="M29" s="4" t="s">
        <v>186</v>
      </c>
      <c r="N29" s="19">
        <v>1</v>
      </c>
      <c r="O29" s="16">
        <v>44</v>
      </c>
      <c r="P29" s="50"/>
      <c r="Q29" s="4" t="s">
        <v>108</v>
      </c>
      <c r="R29" s="5">
        <v>2</v>
      </c>
      <c r="S29" s="11"/>
      <c r="T29" s="46"/>
      <c r="U29" s="1" t="s">
        <v>185</v>
      </c>
      <c r="V29" s="148"/>
      <c r="W29" s="149"/>
    </row>
    <row r="30" spans="1:24" ht="14.85" customHeight="1" x14ac:dyDescent="0.2">
      <c r="A30" s="13" t="s">
        <v>109</v>
      </c>
      <c r="B30" s="5">
        <v>1</v>
      </c>
      <c r="C30" s="16">
        <v>31</v>
      </c>
      <c r="D30" s="50"/>
      <c r="E30" s="155" t="s">
        <v>187</v>
      </c>
      <c r="F30" s="156"/>
      <c r="G30" s="157"/>
      <c r="H30" s="49"/>
      <c r="I30" s="139" t="s">
        <v>188</v>
      </c>
      <c r="J30" s="140"/>
      <c r="K30" s="141"/>
      <c r="L30" s="57">
        <f>J24+J25+J26+J27+J28</f>
        <v>7</v>
      </c>
      <c r="M30" s="4" t="s">
        <v>110</v>
      </c>
      <c r="N30" s="19">
        <v>2</v>
      </c>
      <c r="O30" s="11"/>
      <c r="P30" s="46"/>
      <c r="Q30" s="4" t="s">
        <v>189</v>
      </c>
      <c r="R30" s="5">
        <v>1</v>
      </c>
      <c r="S30" s="11"/>
      <c r="T30" s="46"/>
      <c r="U30" s="139" t="s">
        <v>188</v>
      </c>
      <c r="V30" s="140"/>
      <c r="W30" s="141"/>
      <c r="X30" s="86">
        <v>0</v>
      </c>
    </row>
    <row r="31" spans="1:24" ht="14.85" customHeight="1" x14ac:dyDescent="0.2">
      <c r="A31" s="13" t="s">
        <v>114</v>
      </c>
      <c r="B31" s="5">
        <v>1</v>
      </c>
      <c r="C31" s="11"/>
      <c r="D31" s="46"/>
      <c r="E31" s="155" t="s">
        <v>190</v>
      </c>
      <c r="F31" s="156"/>
      <c r="G31" s="157"/>
      <c r="H31" s="49"/>
      <c r="I31" s="13" t="s">
        <v>191</v>
      </c>
      <c r="J31" s="5">
        <v>1</v>
      </c>
      <c r="K31" s="16">
        <v>40</v>
      </c>
      <c r="L31" s="50"/>
      <c r="M31" s="4" t="s">
        <v>192</v>
      </c>
      <c r="N31" s="19">
        <v>1</v>
      </c>
      <c r="O31" s="11"/>
      <c r="P31" s="46"/>
      <c r="Q31" s="10" t="s">
        <v>115</v>
      </c>
      <c r="R31" s="148"/>
      <c r="S31" s="149"/>
      <c r="T31" s="46"/>
      <c r="U31" s="13" t="s">
        <v>191</v>
      </c>
      <c r="V31" s="12"/>
      <c r="W31" s="16">
        <v>1</v>
      </c>
    </row>
    <row r="32" spans="1:24" ht="14.85" customHeight="1" x14ac:dyDescent="0.2">
      <c r="A32" s="13" t="s">
        <v>117</v>
      </c>
      <c r="B32" s="5">
        <v>1</v>
      </c>
      <c r="C32" s="11"/>
      <c r="D32" s="46"/>
      <c r="E32" s="10" t="s">
        <v>193</v>
      </c>
      <c r="F32" s="100"/>
      <c r="G32" s="47"/>
      <c r="H32" s="48"/>
      <c r="I32" s="152"/>
      <c r="J32" s="153"/>
      <c r="K32" s="154"/>
      <c r="L32" s="48"/>
      <c r="M32" s="4" t="s">
        <v>194</v>
      </c>
      <c r="N32" s="19">
        <v>2</v>
      </c>
      <c r="O32" s="11"/>
      <c r="P32" s="48"/>
      <c r="Q32" s="165" t="s">
        <v>195</v>
      </c>
      <c r="R32" s="166"/>
      <c r="S32" s="167"/>
      <c r="T32" s="53"/>
      <c r="U32" s="155" t="s">
        <v>194</v>
      </c>
      <c r="V32" s="156"/>
      <c r="W32" s="157"/>
    </row>
    <row r="35" spans="2:4" ht="13.5" thickBot="1" x14ac:dyDescent="0.25"/>
    <row r="36" spans="2:4" x14ac:dyDescent="0.2">
      <c r="B36" s="103">
        <v>2024</v>
      </c>
      <c r="C36" s="116" t="s">
        <v>227</v>
      </c>
      <c r="D36" s="117"/>
    </row>
    <row r="37" spans="2:4" x14ac:dyDescent="0.2">
      <c r="B37" s="112" t="s">
        <v>241</v>
      </c>
      <c r="C37" s="94">
        <f>D8+D15+D22+D29+B30+B31+B32</f>
        <v>27</v>
      </c>
      <c r="D37" s="118"/>
    </row>
    <row r="38" spans="2:4" x14ac:dyDescent="0.2">
      <c r="B38" s="112" t="s">
        <v>242</v>
      </c>
      <c r="C38" s="93">
        <f>1+1+1+L2</f>
        <v>10</v>
      </c>
      <c r="D38" s="118"/>
    </row>
    <row r="39" spans="2:4" x14ac:dyDescent="0.2">
      <c r="B39" s="112" t="s">
        <v>243</v>
      </c>
      <c r="C39" s="94">
        <f>L9+L16+L23+L30+J31</f>
        <v>29</v>
      </c>
      <c r="D39" s="118"/>
    </row>
    <row r="40" spans="2:4" x14ac:dyDescent="0.2">
      <c r="B40" s="112" t="s">
        <v>217</v>
      </c>
      <c r="C40" s="94">
        <f>N2+N3+N4+N5+P14+P21+N29+N30+N31+N32</f>
        <v>26</v>
      </c>
      <c r="D40" s="118"/>
    </row>
    <row r="41" spans="2:4" x14ac:dyDescent="0.2">
      <c r="B41" s="112" t="s">
        <v>218</v>
      </c>
      <c r="C41" s="94">
        <f>1+T11+T18+T25+X2</f>
        <v>29</v>
      </c>
      <c r="D41" s="118"/>
    </row>
    <row r="42" spans="2:4" ht="13.5" thickBot="1" x14ac:dyDescent="0.25">
      <c r="B42" s="113" t="s">
        <v>219</v>
      </c>
      <c r="C42" s="119">
        <f>X9+X16+X23</f>
        <v>20</v>
      </c>
      <c r="D42" s="120"/>
    </row>
    <row r="43" spans="2:4" ht="13.5" thickBot="1" x14ac:dyDescent="0.25">
      <c r="C43" s="114">
        <f>SUM(C37:C42)</f>
        <v>141</v>
      </c>
      <c r="D43" s="115" t="s">
        <v>228</v>
      </c>
    </row>
  </sheetData>
  <mergeCells count="77">
    <mergeCell ref="E2:G2"/>
    <mergeCell ref="I2:K2"/>
    <mergeCell ref="U2:W2"/>
    <mergeCell ref="E3:G3"/>
    <mergeCell ref="Q4:S4"/>
    <mergeCell ref="E5:G5"/>
    <mergeCell ref="E6:F6"/>
    <mergeCell ref="N6:O6"/>
    <mergeCell ref="B7:C7"/>
    <mergeCell ref="E7:G7"/>
    <mergeCell ref="M7:O7"/>
    <mergeCell ref="A8:C8"/>
    <mergeCell ref="E8:G8"/>
    <mergeCell ref="J8:K8"/>
    <mergeCell ref="V8:W8"/>
    <mergeCell ref="E9:G9"/>
    <mergeCell ref="I9:K9"/>
    <mergeCell ref="U9:W9"/>
    <mergeCell ref="B14:C14"/>
    <mergeCell ref="E14:G14"/>
    <mergeCell ref="M14:O14"/>
    <mergeCell ref="E10:G10"/>
    <mergeCell ref="R10:S10"/>
    <mergeCell ref="Q11:S11"/>
    <mergeCell ref="E12:G12"/>
    <mergeCell ref="V15:W15"/>
    <mergeCell ref="E16:G16"/>
    <mergeCell ref="I16:K16"/>
    <mergeCell ref="U16:W16"/>
    <mergeCell ref="E13:F13"/>
    <mergeCell ref="N13:O13"/>
    <mergeCell ref="E17:G17"/>
    <mergeCell ref="R17:S17"/>
    <mergeCell ref="Q18:S18"/>
    <mergeCell ref="E19:G19"/>
    <mergeCell ref="A15:C15"/>
    <mergeCell ref="E15:G15"/>
    <mergeCell ref="J15:K15"/>
    <mergeCell ref="E20:F20"/>
    <mergeCell ref="N20:O20"/>
    <mergeCell ref="B21:C21"/>
    <mergeCell ref="E21:G21"/>
    <mergeCell ref="M21:O21"/>
    <mergeCell ref="A22:C22"/>
    <mergeCell ref="E22:G22"/>
    <mergeCell ref="J22:K22"/>
    <mergeCell ref="V22:W22"/>
    <mergeCell ref="E23:G23"/>
    <mergeCell ref="I23:K23"/>
    <mergeCell ref="M23:O23"/>
    <mergeCell ref="U23:W23"/>
    <mergeCell ref="E24:G24"/>
    <mergeCell ref="M24:O24"/>
    <mergeCell ref="R24:S24"/>
    <mergeCell ref="M25:O25"/>
    <mergeCell ref="Q25:S25"/>
    <mergeCell ref="V25:W25"/>
    <mergeCell ref="E26:G26"/>
    <mergeCell ref="M26:O26"/>
    <mergeCell ref="E27:F27"/>
    <mergeCell ref="N27:O27"/>
    <mergeCell ref="B28:C28"/>
    <mergeCell ref="E28:G28"/>
    <mergeCell ref="M28:O28"/>
    <mergeCell ref="U28:W28"/>
    <mergeCell ref="A29:C29"/>
    <mergeCell ref="E29:G29"/>
    <mergeCell ref="J29:K29"/>
    <mergeCell ref="V29:W29"/>
    <mergeCell ref="I32:K32"/>
    <mergeCell ref="Q32:S32"/>
    <mergeCell ref="U32:W32"/>
    <mergeCell ref="E30:G30"/>
    <mergeCell ref="I30:K30"/>
    <mergeCell ref="U30:W30"/>
    <mergeCell ref="E31:G31"/>
    <mergeCell ref="R31:S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2F125-450A-4A37-8360-9EC2F4C5BCBD}">
  <dimension ref="A1:Z42"/>
  <sheetViews>
    <sheetView zoomScale="120" zoomScaleNormal="120" workbookViewId="0">
      <selection activeCell="H40" sqref="H39:H40"/>
    </sheetView>
  </sheetViews>
  <sheetFormatPr defaultRowHeight="12.75" x14ac:dyDescent="0.2"/>
  <cols>
    <col min="1" max="1" width="5.83203125" style="31" customWidth="1"/>
    <col min="2" max="2" width="17" style="31" customWidth="1"/>
    <col min="3" max="3" width="6.5" style="31" customWidth="1"/>
    <col min="4" max="4" width="6" style="31" customWidth="1"/>
    <col min="5" max="5" width="2.6640625" style="31" customWidth="1"/>
    <col min="6" max="6" width="2.83203125" style="31" customWidth="1"/>
    <col min="7" max="7" width="4.5" style="31" customWidth="1"/>
    <col min="8" max="8" width="13.1640625" style="31" customWidth="1"/>
    <col min="9" max="9" width="5.83203125" style="31" customWidth="1"/>
    <col min="10" max="10" width="2.6640625" style="31" customWidth="1"/>
    <col min="11" max="11" width="2.83203125" style="31" customWidth="1"/>
    <col min="12" max="12" width="5.6640625" style="31" customWidth="1"/>
    <col min="13" max="13" width="13.1640625" style="31" customWidth="1"/>
    <col min="14" max="14" width="6.83203125" style="31" customWidth="1"/>
    <col min="15" max="15" width="5.83203125" style="31" customWidth="1"/>
    <col min="16" max="16" width="5.6640625" style="31" customWidth="1"/>
    <col min="17" max="17" width="11.5" style="31" customWidth="1"/>
    <col min="18" max="18" width="7.1640625" style="31" customWidth="1"/>
    <col min="19" max="19" width="5.83203125" style="31" customWidth="1"/>
    <col min="20" max="20" width="6.6640625" style="31" customWidth="1"/>
    <col min="21" max="21" width="11.83203125" style="31" customWidth="1"/>
    <col min="22" max="22" width="6.5" style="31" customWidth="1"/>
    <col min="23" max="23" width="5.83203125" style="31" customWidth="1"/>
    <col min="24" max="24" width="12.33203125" style="31" customWidth="1"/>
    <col min="25" max="25" width="7.1640625" style="31" customWidth="1"/>
    <col min="26" max="16384" width="9.33203125" style="31"/>
  </cols>
  <sheetData>
    <row r="1" spans="1:26" s="77" customFormat="1" x14ac:dyDescent="0.2">
      <c r="B1" s="78" t="s">
        <v>229</v>
      </c>
      <c r="C1" s="78"/>
      <c r="D1" s="78"/>
      <c r="E1" s="78"/>
      <c r="F1" s="78"/>
      <c r="G1" s="78" t="s">
        <v>230</v>
      </c>
      <c r="J1" s="78"/>
      <c r="K1" s="78"/>
      <c r="L1" s="78" t="s">
        <v>231</v>
      </c>
      <c r="N1" s="78"/>
      <c r="O1" s="78"/>
      <c r="P1" s="78" t="s">
        <v>232</v>
      </c>
      <c r="Q1" s="78"/>
      <c r="R1" s="78"/>
      <c r="S1" s="78"/>
      <c r="T1" s="78" t="s">
        <v>233</v>
      </c>
      <c r="U1" s="78"/>
      <c r="V1" s="78"/>
      <c r="W1" s="78"/>
      <c r="X1" s="78" t="s">
        <v>234</v>
      </c>
    </row>
    <row r="2" spans="1:26" ht="14.85" customHeight="1" x14ac:dyDescent="0.2">
      <c r="A2" s="10" t="s">
        <v>5</v>
      </c>
      <c r="B2" s="21" t="s">
        <v>1</v>
      </c>
      <c r="C2" s="17"/>
      <c r="D2" s="58"/>
      <c r="E2" s="139" t="s">
        <v>204</v>
      </c>
      <c r="F2" s="140"/>
      <c r="G2" s="143"/>
      <c r="H2" s="144"/>
      <c r="I2" s="44"/>
      <c r="J2" s="139" t="s">
        <v>204</v>
      </c>
      <c r="K2" s="140"/>
      <c r="L2" s="143"/>
      <c r="M2" s="144"/>
      <c r="N2" s="44"/>
      <c r="O2" s="37" t="s">
        <v>2</v>
      </c>
      <c r="P2" s="36">
        <v>2</v>
      </c>
      <c r="Q2" s="35"/>
      <c r="R2" s="44"/>
      <c r="S2" s="10" t="s">
        <v>2</v>
      </c>
      <c r="T2" s="21" t="s">
        <v>6</v>
      </c>
      <c r="U2" s="17"/>
      <c r="V2" s="58"/>
      <c r="W2" s="133" t="s">
        <v>121</v>
      </c>
      <c r="X2" s="134"/>
      <c r="Y2" s="135"/>
      <c r="Z2" s="56">
        <f>T27+T28+T29</f>
        <v>4</v>
      </c>
    </row>
    <row r="3" spans="1:26" ht="14.85" customHeight="1" x14ac:dyDescent="0.2">
      <c r="A3" s="136" t="s">
        <v>8</v>
      </c>
      <c r="B3" s="137"/>
      <c r="C3" s="138"/>
      <c r="D3" s="43"/>
      <c r="E3" s="133" t="s">
        <v>12</v>
      </c>
      <c r="F3" s="134"/>
      <c r="G3" s="134"/>
      <c r="H3" s="135"/>
      <c r="I3" s="59">
        <f>B28+B29+B30+B31+B32</f>
        <v>7</v>
      </c>
      <c r="J3" s="133" t="s">
        <v>12</v>
      </c>
      <c r="K3" s="134"/>
      <c r="L3" s="134"/>
      <c r="M3" s="135"/>
      <c r="N3" s="82"/>
      <c r="O3" s="37" t="s">
        <v>124</v>
      </c>
      <c r="P3" s="36">
        <v>1</v>
      </c>
      <c r="Q3" s="35"/>
      <c r="R3" s="44"/>
      <c r="S3" s="136" t="s">
        <v>9</v>
      </c>
      <c r="T3" s="137"/>
      <c r="U3" s="138"/>
      <c r="V3" s="43"/>
      <c r="W3" s="41" t="s">
        <v>123</v>
      </c>
      <c r="X3" s="36">
        <v>1</v>
      </c>
      <c r="Y3" s="38">
        <v>23</v>
      </c>
    </row>
    <row r="4" spans="1:26" ht="14.85" customHeight="1" x14ac:dyDescent="0.2">
      <c r="A4" s="136" t="s">
        <v>17</v>
      </c>
      <c r="B4" s="137"/>
      <c r="C4" s="138"/>
      <c r="D4" s="43"/>
      <c r="E4" s="37" t="s">
        <v>4</v>
      </c>
      <c r="F4" s="71">
        <v>3</v>
      </c>
      <c r="G4" s="36">
        <v>1</v>
      </c>
      <c r="H4" s="38">
        <v>6</v>
      </c>
      <c r="I4" s="54"/>
      <c r="J4" s="37" t="s">
        <v>4</v>
      </c>
      <c r="K4" s="36">
        <v>3</v>
      </c>
      <c r="L4" s="36">
        <v>1</v>
      </c>
      <c r="M4" s="38">
        <v>10</v>
      </c>
      <c r="N4" s="54"/>
      <c r="O4" s="37" t="s">
        <v>126</v>
      </c>
      <c r="P4" s="36">
        <v>2</v>
      </c>
      <c r="Q4" s="35"/>
      <c r="R4" s="44"/>
      <c r="S4" s="10" t="s">
        <v>14</v>
      </c>
      <c r="T4" s="143"/>
      <c r="U4" s="144"/>
      <c r="V4" s="44"/>
      <c r="W4" s="41" t="s">
        <v>126</v>
      </c>
      <c r="X4" s="36">
        <v>2</v>
      </c>
      <c r="Y4" s="35"/>
    </row>
    <row r="5" spans="1:26" ht="14.85" customHeight="1" x14ac:dyDescent="0.2">
      <c r="A5" s="10" t="s">
        <v>20</v>
      </c>
      <c r="B5" s="143"/>
      <c r="C5" s="144"/>
      <c r="D5" s="44"/>
      <c r="E5" s="37" t="s">
        <v>11</v>
      </c>
      <c r="F5" s="71">
        <v>4</v>
      </c>
      <c r="G5" s="36">
        <v>2</v>
      </c>
      <c r="H5" s="35"/>
      <c r="I5" s="44"/>
      <c r="J5" s="37" t="s">
        <v>11</v>
      </c>
      <c r="K5" s="36">
        <v>4</v>
      </c>
      <c r="L5" s="36">
        <v>2</v>
      </c>
      <c r="M5" s="35"/>
      <c r="N5" s="44"/>
      <c r="O5" s="37" t="s">
        <v>128</v>
      </c>
      <c r="P5" s="36">
        <v>1</v>
      </c>
      <c r="Q5" s="35"/>
      <c r="R5" s="44"/>
      <c r="S5" s="133" t="s">
        <v>19</v>
      </c>
      <c r="T5" s="134"/>
      <c r="U5" s="135"/>
      <c r="V5" s="59">
        <f>P29+P30+P31</f>
        <v>4</v>
      </c>
      <c r="W5" s="41" t="s">
        <v>127</v>
      </c>
      <c r="X5" s="36">
        <v>1</v>
      </c>
      <c r="Y5" s="35"/>
    </row>
    <row r="6" spans="1:26" ht="14.85" customHeight="1" x14ac:dyDescent="0.2">
      <c r="A6" s="133" t="s">
        <v>23</v>
      </c>
      <c r="B6" s="134"/>
      <c r="C6" s="135"/>
      <c r="D6" s="82">
        <v>0</v>
      </c>
      <c r="E6" s="37" t="s">
        <v>16</v>
      </c>
      <c r="F6" s="71">
        <v>5</v>
      </c>
      <c r="G6" s="36">
        <v>1</v>
      </c>
      <c r="H6" s="35"/>
      <c r="I6" s="44"/>
      <c r="J6" s="37" t="s">
        <v>16</v>
      </c>
      <c r="K6" s="36">
        <v>5</v>
      </c>
      <c r="L6" s="36">
        <v>1</v>
      </c>
      <c r="M6" s="35"/>
      <c r="N6" s="44"/>
      <c r="O6" s="10" t="s">
        <v>131</v>
      </c>
      <c r="P6" s="143"/>
      <c r="Q6" s="144"/>
      <c r="R6" s="44"/>
      <c r="S6" s="37" t="s">
        <v>22</v>
      </c>
      <c r="T6" s="36">
        <v>1</v>
      </c>
      <c r="U6" s="38">
        <v>19</v>
      </c>
      <c r="V6" s="54"/>
      <c r="W6" s="41" t="s">
        <v>130</v>
      </c>
      <c r="X6" s="36">
        <v>2</v>
      </c>
      <c r="Y6" s="35"/>
    </row>
    <row r="7" spans="1:26" ht="14.85" customHeight="1" x14ac:dyDescent="0.2">
      <c r="A7" s="10" t="s">
        <v>27</v>
      </c>
      <c r="B7" s="21" t="s">
        <v>25</v>
      </c>
      <c r="C7" s="3">
        <v>2</v>
      </c>
      <c r="D7" s="65"/>
      <c r="E7" s="37" t="s">
        <v>11</v>
      </c>
      <c r="F7" s="71">
        <v>6</v>
      </c>
      <c r="G7" s="36">
        <v>2</v>
      </c>
      <c r="H7" s="35"/>
      <c r="I7" s="44"/>
      <c r="J7" s="37" t="s">
        <v>11</v>
      </c>
      <c r="K7" s="36">
        <v>6</v>
      </c>
      <c r="L7" s="36">
        <v>2</v>
      </c>
      <c r="M7" s="35"/>
      <c r="N7" s="44"/>
      <c r="O7" s="133" t="s">
        <v>133</v>
      </c>
      <c r="P7" s="134"/>
      <c r="Q7" s="135"/>
      <c r="R7" s="59">
        <f>L32+P2+P3+P4+P5</f>
        <v>7</v>
      </c>
      <c r="S7" s="37" t="s">
        <v>26</v>
      </c>
      <c r="T7" s="36">
        <v>2</v>
      </c>
      <c r="U7" s="35"/>
      <c r="V7" s="44"/>
      <c r="W7" s="41" t="s">
        <v>132</v>
      </c>
      <c r="X7" s="36">
        <v>1</v>
      </c>
      <c r="Y7" s="35"/>
    </row>
    <row r="8" spans="1:26" ht="14.85" customHeight="1" x14ac:dyDescent="0.2">
      <c r="A8" s="37" t="s">
        <v>30</v>
      </c>
      <c r="B8" s="36">
        <v>2</v>
      </c>
      <c r="C8" s="35"/>
      <c r="D8" s="44"/>
      <c r="E8" s="37" t="s">
        <v>3</v>
      </c>
      <c r="F8" s="71">
        <v>7</v>
      </c>
      <c r="G8" s="36">
        <v>1</v>
      </c>
      <c r="H8" s="35"/>
      <c r="I8" s="44"/>
      <c r="J8" s="37" t="s">
        <v>3</v>
      </c>
      <c r="K8" s="36">
        <v>7</v>
      </c>
      <c r="L8" s="36">
        <v>1</v>
      </c>
      <c r="M8" s="35"/>
      <c r="N8" s="44"/>
      <c r="O8" s="37" t="s">
        <v>137</v>
      </c>
      <c r="P8" s="36">
        <v>1</v>
      </c>
      <c r="Q8" s="38">
        <v>15</v>
      </c>
      <c r="R8" s="54"/>
      <c r="S8" s="37" t="s">
        <v>29</v>
      </c>
      <c r="T8" s="36">
        <v>1</v>
      </c>
      <c r="U8" s="35"/>
      <c r="V8" s="44"/>
      <c r="W8" s="25" t="s">
        <v>136</v>
      </c>
      <c r="X8" s="143"/>
      <c r="Y8" s="144"/>
    </row>
    <row r="9" spans="1:26" ht="14.85" customHeight="1" x14ac:dyDescent="0.2">
      <c r="A9" s="37" t="s">
        <v>33</v>
      </c>
      <c r="B9" s="36">
        <v>1</v>
      </c>
      <c r="C9" s="35"/>
      <c r="D9" s="44"/>
      <c r="E9" s="133" t="s">
        <v>34</v>
      </c>
      <c r="F9" s="134"/>
      <c r="G9" s="143"/>
      <c r="H9" s="144"/>
      <c r="I9" s="44"/>
      <c r="J9" s="139" t="s">
        <v>34</v>
      </c>
      <c r="K9" s="140"/>
      <c r="L9" s="143"/>
      <c r="M9" s="144"/>
      <c r="N9" s="44"/>
      <c r="O9" s="37" t="s">
        <v>32</v>
      </c>
      <c r="P9" s="36">
        <v>2</v>
      </c>
      <c r="Q9" s="35"/>
      <c r="R9" s="44"/>
      <c r="S9" s="37" t="s">
        <v>32</v>
      </c>
      <c r="T9" s="36">
        <v>2</v>
      </c>
      <c r="U9" s="35"/>
      <c r="V9" s="44"/>
      <c r="W9" s="25" t="s">
        <v>138</v>
      </c>
      <c r="X9" s="21" t="s">
        <v>74</v>
      </c>
      <c r="Y9" s="17"/>
      <c r="Z9" s="56">
        <f>X3+X4+X5+X6+X7</f>
        <v>7</v>
      </c>
    </row>
    <row r="10" spans="1:26" ht="14.85" customHeight="1" x14ac:dyDescent="0.2">
      <c r="A10" s="37" t="s">
        <v>35</v>
      </c>
      <c r="B10" s="36">
        <v>2</v>
      </c>
      <c r="C10" s="35"/>
      <c r="D10" s="44"/>
      <c r="E10" s="133" t="s">
        <v>39</v>
      </c>
      <c r="F10" s="134"/>
      <c r="G10" s="134"/>
      <c r="H10" s="135"/>
      <c r="I10" s="59">
        <f>G4+G5+G6+G7+G8</f>
        <v>7</v>
      </c>
      <c r="J10" s="133" t="s">
        <v>39</v>
      </c>
      <c r="K10" s="134"/>
      <c r="L10" s="134"/>
      <c r="M10" s="135"/>
      <c r="N10" s="59">
        <f>L4+L5+L6+L7+L8</f>
        <v>7</v>
      </c>
      <c r="O10" s="37" t="s">
        <v>141</v>
      </c>
      <c r="P10" s="36">
        <v>1</v>
      </c>
      <c r="Q10" s="35"/>
      <c r="R10" s="44"/>
      <c r="S10" s="37" t="s">
        <v>36</v>
      </c>
      <c r="T10" s="36">
        <v>1</v>
      </c>
      <c r="U10" s="35"/>
      <c r="V10" s="44"/>
      <c r="W10" s="41" t="s">
        <v>140</v>
      </c>
      <c r="X10" s="36">
        <v>1</v>
      </c>
      <c r="Y10" s="38">
        <v>24</v>
      </c>
    </row>
    <row r="11" spans="1:26" ht="14.85" customHeight="1" x14ac:dyDescent="0.2">
      <c r="A11" s="37" t="s">
        <v>43</v>
      </c>
      <c r="B11" s="36">
        <v>1</v>
      </c>
      <c r="C11" s="35"/>
      <c r="D11" s="44"/>
      <c r="E11" s="37" t="s">
        <v>4</v>
      </c>
      <c r="F11" s="71">
        <v>10</v>
      </c>
      <c r="G11" s="36">
        <v>1</v>
      </c>
      <c r="H11" s="38">
        <v>7</v>
      </c>
      <c r="I11" s="54"/>
      <c r="J11" s="37" t="s">
        <v>4</v>
      </c>
      <c r="K11" s="36">
        <v>10</v>
      </c>
      <c r="L11" s="36">
        <v>1</v>
      </c>
      <c r="M11" s="38">
        <v>11</v>
      </c>
      <c r="N11" s="54"/>
      <c r="O11" s="37" t="s">
        <v>142</v>
      </c>
      <c r="P11" s="36">
        <v>2</v>
      </c>
      <c r="Q11" s="35"/>
      <c r="R11" s="44"/>
      <c r="S11" s="10" t="s">
        <v>41</v>
      </c>
      <c r="T11" s="143"/>
      <c r="U11" s="144"/>
      <c r="V11" s="44"/>
      <c r="W11" s="41" t="s">
        <v>142</v>
      </c>
      <c r="X11" s="36">
        <v>2</v>
      </c>
      <c r="Y11" s="35"/>
    </row>
    <row r="12" spans="1:26" ht="14.85" customHeight="1" x14ac:dyDescent="0.2">
      <c r="A12" s="10" t="s">
        <v>46</v>
      </c>
      <c r="B12" s="143"/>
      <c r="C12" s="144"/>
      <c r="D12" s="44"/>
      <c r="E12" s="37" t="s">
        <v>11</v>
      </c>
      <c r="F12" s="71">
        <v>11</v>
      </c>
      <c r="G12" s="36">
        <v>2</v>
      </c>
      <c r="H12" s="35"/>
      <c r="I12" s="44"/>
      <c r="J12" s="37" t="s">
        <v>11</v>
      </c>
      <c r="K12" s="36">
        <v>11</v>
      </c>
      <c r="L12" s="36">
        <v>2</v>
      </c>
      <c r="M12" s="35"/>
      <c r="N12" s="44"/>
      <c r="O12" s="37" t="s">
        <v>144</v>
      </c>
      <c r="P12" s="36">
        <v>1</v>
      </c>
      <c r="Q12" s="35"/>
      <c r="R12" s="44"/>
      <c r="S12" s="139" t="s">
        <v>45</v>
      </c>
      <c r="T12" s="140"/>
      <c r="U12" s="141"/>
      <c r="V12" s="57">
        <f>T6+T7+T8+T9+T10</f>
        <v>7</v>
      </c>
      <c r="W12" s="41" t="s">
        <v>143</v>
      </c>
      <c r="X12" s="36">
        <v>1</v>
      </c>
      <c r="Y12" s="35"/>
    </row>
    <row r="13" spans="1:26" ht="14.85" customHeight="1" x14ac:dyDescent="0.2">
      <c r="A13" s="139" t="s">
        <v>49</v>
      </c>
      <c r="B13" s="140"/>
      <c r="C13" s="141"/>
      <c r="D13" s="57">
        <f>B8+B9+B10+B11</f>
        <v>6</v>
      </c>
      <c r="E13" s="37" t="s">
        <v>16</v>
      </c>
      <c r="F13" s="71">
        <v>12</v>
      </c>
      <c r="G13" s="36">
        <v>1</v>
      </c>
      <c r="H13" s="35"/>
      <c r="I13" s="44"/>
      <c r="J13" s="37" t="s">
        <v>16</v>
      </c>
      <c r="K13" s="36">
        <v>12</v>
      </c>
      <c r="L13" s="36">
        <v>1</v>
      </c>
      <c r="M13" s="35"/>
      <c r="N13" s="44"/>
      <c r="O13" s="10" t="s">
        <v>147</v>
      </c>
      <c r="P13" s="143"/>
      <c r="Q13" s="144"/>
      <c r="R13" s="44"/>
      <c r="S13" s="37" t="s">
        <v>48</v>
      </c>
      <c r="T13" s="36">
        <v>1</v>
      </c>
      <c r="U13" s="38">
        <v>20</v>
      </c>
      <c r="V13" s="54"/>
      <c r="W13" s="41" t="s">
        <v>146</v>
      </c>
      <c r="X13" s="36">
        <v>2</v>
      </c>
      <c r="Y13" s="35"/>
    </row>
    <row r="14" spans="1:26" ht="14.85" customHeight="1" x14ac:dyDescent="0.2">
      <c r="A14" s="37" t="s">
        <v>52</v>
      </c>
      <c r="B14" s="36">
        <v>1</v>
      </c>
      <c r="C14" s="38">
        <v>3</v>
      </c>
      <c r="D14" s="54"/>
      <c r="E14" s="37" t="s">
        <v>11</v>
      </c>
      <c r="F14" s="71">
        <v>13</v>
      </c>
      <c r="G14" s="36">
        <v>2</v>
      </c>
      <c r="H14" s="35"/>
      <c r="I14" s="44"/>
      <c r="J14" s="37" t="s">
        <v>11</v>
      </c>
      <c r="K14" s="36">
        <v>13</v>
      </c>
      <c r="L14" s="36">
        <v>2</v>
      </c>
      <c r="M14" s="35"/>
      <c r="N14" s="44"/>
      <c r="O14" s="139" t="s">
        <v>149</v>
      </c>
      <c r="P14" s="140"/>
      <c r="Q14" s="141"/>
      <c r="R14" s="57">
        <f>P8+P9+P10+P11+P12</f>
        <v>7</v>
      </c>
      <c r="S14" s="37" t="s">
        <v>51</v>
      </c>
      <c r="T14" s="36">
        <v>2</v>
      </c>
      <c r="U14" s="35"/>
      <c r="V14" s="44"/>
      <c r="W14" s="41" t="s">
        <v>148</v>
      </c>
      <c r="X14" s="36">
        <v>1</v>
      </c>
      <c r="Y14" s="35"/>
    </row>
    <row r="15" spans="1:26" ht="14.85" customHeight="1" x14ac:dyDescent="0.2">
      <c r="A15" s="37" t="s">
        <v>55</v>
      </c>
      <c r="B15" s="36">
        <v>2</v>
      </c>
      <c r="C15" s="35"/>
      <c r="D15" s="44"/>
      <c r="E15" s="37" t="s">
        <v>3</v>
      </c>
      <c r="F15" s="71">
        <v>14</v>
      </c>
      <c r="G15" s="36">
        <v>1</v>
      </c>
      <c r="H15" s="35"/>
      <c r="I15" s="44"/>
      <c r="J15" s="37" t="s">
        <v>3</v>
      </c>
      <c r="K15" s="36">
        <v>14</v>
      </c>
      <c r="L15" s="36">
        <v>1</v>
      </c>
      <c r="M15" s="35"/>
      <c r="N15" s="44"/>
      <c r="O15" s="37" t="s">
        <v>152</v>
      </c>
      <c r="P15" s="42"/>
      <c r="Q15" s="38">
        <v>16</v>
      </c>
      <c r="R15" s="54"/>
      <c r="S15" s="37" t="s">
        <v>54</v>
      </c>
      <c r="T15" s="36">
        <v>1</v>
      </c>
      <c r="U15" s="35"/>
      <c r="V15" s="44"/>
      <c r="W15" s="24" t="s">
        <v>151</v>
      </c>
      <c r="X15" s="143"/>
      <c r="Y15" s="144"/>
    </row>
    <row r="16" spans="1:26" ht="14.85" customHeight="1" x14ac:dyDescent="0.2">
      <c r="A16" s="37" t="s">
        <v>58</v>
      </c>
      <c r="B16" s="36">
        <v>1</v>
      </c>
      <c r="C16" s="35"/>
      <c r="D16" s="44"/>
      <c r="E16" s="139" t="s">
        <v>59</v>
      </c>
      <c r="F16" s="140"/>
      <c r="G16" s="143"/>
      <c r="H16" s="144"/>
      <c r="I16" s="44"/>
      <c r="J16" s="139" t="s">
        <v>59</v>
      </c>
      <c r="K16" s="140"/>
      <c r="L16" s="143"/>
      <c r="M16" s="144"/>
      <c r="N16" s="44"/>
      <c r="O16" s="136" t="s">
        <v>57</v>
      </c>
      <c r="P16" s="137"/>
      <c r="Q16" s="138"/>
      <c r="R16" s="43"/>
      <c r="S16" s="37" t="s">
        <v>57</v>
      </c>
      <c r="T16" s="36">
        <v>2</v>
      </c>
      <c r="U16" s="35"/>
      <c r="V16" s="44"/>
      <c r="W16" s="139" t="s">
        <v>153</v>
      </c>
      <c r="X16" s="140"/>
      <c r="Y16" s="141"/>
      <c r="Z16" s="56">
        <f>X10+X11+X12+X13+X14</f>
        <v>7</v>
      </c>
    </row>
    <row r="17" spans="1:26" ht="14.85" customHeight="1" x14ac:dyDescent="0.2">
      <c r="A17" s="37" t="s">
        <v>60</v>
      </c>
      <c r="B17" s="36">
        <v>2</v>
      </c>
      <c r="C17" s="35"/>
      <c r="D17" s="44"/>
      <c r="E17" s="139" t="s">
        <v>63</v>
      </c>
      <c r="F17" s="140"/>
      <c r="G17" s="140"/>
      <c r="H17" s="141"/>
      <c r="I17" s="57">
        <f>G11+G12+G13+G14+G15</f>
        <v>7</v>
      </c>
      <c r="J17" s="139" t="s">
        <v>63</v>
      </c>
      <c r="K17" s="140"/>
      <c r="L17" s="140"/>
      <c r="M17" s="141"/>
      <c r="N17" s="57">
        <f>L11+L12+L13+L14+L15</f>
        <v>7</v>
      </c>
      <c r="O17" s="136" t="s">
        <v>156</v>
      </c>
      <c r="P17" s="137"/>
      <c r="Q17" s="138"/>
      <c r="R17" s="43"/>
      <c r="S17" s="37" t="s">
        <v>61</v>
      </c>
      <c r="T17" s="36">
        <v>1</v>
      </c>
      <c r="U17" s="35"/>
      <c r="V17" s="44"/>
      <c r="W17" s="41" t="s">
        <v>155</v>
      </c>
      <c r="X17" s="36">
        <v>1</v>
      </c>
      <c r="Y17" s="38">
        <v>25</v>
      </c>
    </row>
    <row r="18" spans="1:26" ht="14.85" customHeight="1" x14ac:dyDescent="0.2">
      <c r="A18" s="37" t="s">
        <v>67</v>
      </c>
      <c r="B18" s="36">
        <v>1</v>
      </c>
      <c r="C18" s="35"/>
      <c r="D18" s="44"/>
      <c r="E18" s="37" t="s">
        <v>4</v>
      </c>
      <c r="F18" s="71">
        <v>17</v>
      </c>
      <c r="G18" s="36">
        <v>1</v>
      </c>
      <c r="H18" s="38">
        <v>8</v>
      </c>
      <c r="I18" s="54"/>
      <c r="J18" s="37" t="s">
        <v>4</v>
      </c>
      <c r="K18" s="36">
        <v>17</v>
      </c>
      <c r="L18" s="36">
        <v>1</v>
      </c>
      <c r="M18" s="38">
        <v>12</v>
      </c>
      <c r="N18" s="54"/>
      <c r="O18" s="136" t="s">
        <v>157</v>
      </c>
      <c r="P18" s="137"/>
      <c r="Q18" s="138"/>
      <c r="R18" s="43"/>
      <c r="S18" s="10" t="s">
        <v>65</v>
      </c>
      <c r="T18" s="143"/>
      <c r="U18" s="144"/>
      <c r="V18" s="44"/>
      <c r="W18" s="41" t="s">
        <v>157</v>
      </c>
      <c r="X18" s="36">
        <v>2</v>
      </c>
      <c r="Y18" s="35"/>
    </row>
    <row r="19" spans="1:26" ht="14.85" customHeight="1" x14ac:dyDescent="0.2">
      <c r="A19" s="10" t="s">
        <v>70</v>
      </c>
      <c r="B19" s="143"/>
      <c r="C19" s="144"/>
      <c r="D19" s="44"/>
      <c r="E19" s="37" t="s">
        <v>11</v>
      </c>
      <c r="F19" s="71">
        <v>18</v>
      </c>
      <c r="G19" s="36">
        <v>2</v>
      </c>
      <c r="H19" s="35"/>
      <c r="I19" s="44"/>
      <c r="J19" s="37" t="s">
        <v>11</v>
      </c>
      <c r="K19" s="36">
        <v>18</v>
      </c>
      <c r="L19" s="36">
        <v>2</v>
      </c>
      <c r="M19" s="35"/>
      <c r="N19" s="44"/>
      <c r="O19" s="10" t="s">
        <v>159</v>
      </c>
      <c r="P19" s="21" t="s">
        <v>111</v>
      </c>
      <c r="Q19" s="17"/>
      <c r="R19" s="58"/>
      <c r="S19" s="139" t="s">
        <v>69</v>
      </c>
      <c r="T19" s="140"/>
      <c r="U19" s="141"/>
      <c r="V19" s="57">
        <f>T13+T14+T15+T16+T17</f>
        <v>7</v>
      </c>
      <c r="W19" s="41" t="s">
        <v>158</v>
      </c>
      <c r="X19" s="36">
        <v>1</v>
      </c>
      <c r="Y19" s="35"/>
    </row>
    <row r="20" spans="1:26" ht="14.85" customHeight="1" x14ac:dyDescent="0.2">
      <c r="A20" s="139" t="s">
        <v>73</v>
      </c>
      <c r="B20" s="140"/>
      <c r="C20" s="141"/>
      <c r="D20" s="57">
        <f>B14+B15+B16+B17+B18</f>
        <v>7</v>
      </c>
      <c r="E20" s="37" t="s">
        <v>16</v>
      </c>
      <c r="F20" s="71">
        <v>19</v>
      </c>
      <c r="G20" s="36">
        <v>1</v>
      </c>
      <c r="H20" s="35"/>
      <c r="I20" s="44"/>
      <c r="J20" s="37" t="s">
        <v>16</v>
      </c>
      <c r="K20" s="36">
        <v>19</v>
      </c>
      <c r="L20" s="36">
        <v>1</v>
      </c>
      <c r="M20" s="35"/>
      <c r="N20" s="44"/>
      <c r="O20" s="10" t="s">
        <v>162</v>
      </c>
      <c r="P20" s="143"/>
      <c r="Q20" s="144"/>
      <c r="R20" s="44"/>
      <c r="S20" s="37" t="s">
        <v>72</v>
      </c>
      <c r="T20" s="36">
        <v>1</v>
      </c>
      <c r="U20" s="38">
        <v>21</v>
      </c>
      <c r="V20" s="54"/>
      <c r="W20" s="41" t="s">
        <v>161</v>
      </c>
      <c r="X20" s="36">
        <v>2</v>
      </c>
      <c r="Y20" s="35"/>
    </row>
    <row r="21" spans="1:26" ht="14.85" customHeight="1" x14ac:dyDescent="0.2">
      <c r="A21" s="37" t="s">
        <v>77</v>
      </c>
      <c r="B21" s="36">
        <v>1</v>
      </c>
      <c r="C21" s="38">
        <v>4</v>
      </c>
      <c r="D21" s="54"/>
      <c r="E21" s="37" t="s">
        <v>11</v>
      </c>
      <c r="F21" s="71">
        <v>20</v>
      </c>
      <c r="G21" s="36">
        <v>2</v>
      </c>
      <c r="H21" s="35"/>
      <c r="I21" s="44"/>
      <c r="J21" s="37" t="s">
        <v>11</v>
      </c>
      <c r="K21" s="36">
        <v>20</v>
      </c>
      <c r="L21" s="36">
        <v>2</v>
      </c>
      <c r="M21" s="35"/>
      <c r="N21" s="44"/>
      <c r="O21" s="10" t="s">
        <v>164</v>
      </c>
      <c r="P21" s="21" t="s">
        <v>119</v>
      </c>
      <c r="Q21" s="17"/>
      <c r="R21" s="84"/>
      <c r="S21" s="37" t="s">
        <v>76</v>
      </c>
      <c r="T21" s="36">
        <v>2</v>
      </c>
      <c r="U21" s="35"/>
      <c r="V21" s="44"/>
      <c r="W21" s="24" t="s">
        <v>163</v>
      </c>
      <c r="X21" s="137" t="s">
        <v>82</v>
      </c>
      <c r="Y21" s="138"/>
    </row>
    <row r="22" spans="1:26" ht="14.85" customHeight="1" x14ac:dyDescent="0.2">
      <c r="A22" s="37" t="s">
        <v>80</v>
      </c>
      <c r="B22" s="36">
        <v>2</v>
      </c>
      <c r="C22" s="35"/>
      <c r="D22" s="44"/>
      <c r="E22" s="37" t="s">
        <v>3</v>
      </c>
      <c r="F22" s="71">
        <v>21</v>
      </c>
      <c r="G22" s="36">
        <v>1</v>
      </c>
      <c r="H22" s="35"/>
      <c r="I22" s="44"/>
      <c r="J22" s="37" t="s">
        <v>3</v>
      </c>
      <c r="K22" s="36">
        <v>21</v>
      </c>
      <c r="L22" s="36">
        <v>1</v>
      </c>
      <c r="M22" s="35"/>
      <c r="N22" s="44"/>
      <c r="O22" s="10" t="s">
        <v>167</v>
      </c>
      <c r="P22" s="21" t="s">
        <v>203</v>
      </c>
      <c r="Q22" s="3">
        <v>17</v>
      </c>
      <c r="R22" s="65"/>
      <c r="S22" s="37" t="s">
        <v>79</v>
      </c>
      <c r="T22" s="36">
        <v>1</v>
      </c>
      <c r="U22" s="35"/>
      <c r="V22" s="44"/>
      <c r="W22" s="24" t="s">
        <v>166</v>
      </c>
      <c r="X22" s="21" t="s">
        <v>86</v>
      </c>
      <c r="Y22" s="17"/>
    </row>
    <row r="23" spans="1:26" ht="14.85" customHeight="1" x14ac:dyDescent="0.2">
      <c r="A23" s="37" t="s">
        <v>85</v>
      </c>
      <c r="B23" s="36">
        <v>1</v>
      </c>
      <c r="C23" s="35"/>
      <c r="D23" s="44"/>
      <c r="E23" s="139" t="s">
        <v>202</v>
      </c>
      <c r="F23" s="140"/>
      <c r="G23" s="143"/>
      <c r="H23" s="144"/>
      <c r="I23" s="44"/>
      <c r="J23" s="139" t="s">
        <v>202</v>
      </c>
      <c r="K23" s="140"/>
      <c r="L23" s="143"/>
      <c r="M23" s="144"/>
      <c r="N23" s="44"/>
      <c r="O23" s="37" t="s">
        <v>84</v>
      </c>
      <c r="P23" s="36">
        <v>2</v>
      </c>
      <c r="Q23" s="35"/>
      <c r="R23" s="44"/>
      <c r="S23" s="37" t="s">
        <v>84</v>
      </c>
      <c r="T23" s="36">
        <v>2</v>
      </c>
      <c r="U23" s="35"/>
      <c r="V23" s="44"/>
      <c r="W23" s="139" t="s">
        <v>168</v>
      </c>
      <c r="X23" s="140"/>
      <c r="Y23" s="141"/>
      <c r="Z23" s="56">
        <f>X17+X18+X19+X20</f>
        <v>6</v>
      </c>
    </row>
    <row r="24" spans="1:26" ht="14.85" customHeight="1" x14ac:dyDescent="0.2">
      <c r="A24" s="37" t="s">
        <v>87</v>
      </c>
      <c r="B24" s="36">
        <v>2</v>
      </c>
      <c r="C24" s="35"/>
      <c r="D24" s="44"/>
      <c r="E24" s="139" t="s">
        <v>90</v>
      </c>
      <c r="F24" s="140"/>
      <c r="G24" s="140"/>
      <c r="H24" s="141"/>
      <c r="I24" s="57">
        <f>G18+G19+G20+G21+G22</f>
        <v>7</v>
      </c>
      <c r="J24" s="139" t="s">
        <v>90</v>
      </c>
      <c r="K24" s="140"/>
      <c r="L24" s="140"/>
      <c r="M24" s="141"/>
      <c r="N24" s="57">
        <f>L18+L19+L20+L21+L22</f>
        <v>7</v>
      </c>
      <c r="O24" s="37" t="s">
        <v>171</v>
      </c>
      <c r="P24" s="36">
        <v>1</v>
      </c>
      <c r="Q24" s="35"/>
      <c r="R24" s="44"/>
      <c r="S24" s="37" t="s">
        <v>88</v>
      </c>
      <c r="T24" s="36">
        <v>1</v>
      </c>
      <c r="U24" s="35"/>
      <c r="V24" s="44"/>
      <c r="W24" s="41" t="s">
        <v>170</v>
      </c>
      <c r="X24" s="36">
        <v>1</v>
      </c>
      <c r="Y24" s="38">
        <v>26</v>
      </c>
    </row>
    <row r="25" spans="1:26" ht="14.85" customHeight="1" x14ac:dyDescent="0.2">
      <c r="A25" s="37" t="s">
        <v>94</v>
      </c>
      <c r="B25" s="36">
        <v>1</v>
      </c>
      <c r="C25" s="35"/>
      <c r="D25" s="44"/>
      <c r="E25" s="37" t="s">
        <v>4</v>
      </c>
      <c r="F25" s="71">
        <v>24</v>
      </c>
      <c r="G25" s="42"/>
      <c r="H25" s="38">
        <v>9</v>
      </c>
      <c r="I25" s="54"/>
      <c r="J25" s="37" t="s">
        <v>4</v>
      </c>
      <c r="K25" s="36">
        <v>24</v>
      </c>
      <c r="L25" s="36">
        <v>1</v>
      </c>
      <c r="M25" s="38">
        <v>13</v>
      </c>
      <c r="N25" s="54"/>
      <c r="O25" s="37" t="s">
        <v>172</v>
      </c>
      <c r="P25" s="36">
        <v>2</v>
      </c>
      <c r="Q25" s="35"/>
      <c r="R25" s="44"/>
      <c r="S25" s="10" t="s">
        <v>92</v>
      </c>
      <c r="T25" s="143"/>
      <c r="U25" s="144"/>
      <c r="V25" s="44"/>
      <c r="W25" s="41" t="s">
        <v>172</v>
      </c>
      <c r="X25" s="36">
        <v>2</v>
      </c>
      <c r="Y25" s="35"/>
    </row>
    <row r="26" spans="1:26" ht="14.85" customHeight="1" x14ac:dyDescent="0.2">
      <c r="A26" s="10" t="s">
        <v>97</v>
      </c>
      <c r="B26" s="143"/>
      <c r="C26" s="144"/>
      <c r="D26" s="44"/>
      <c r="E26" s="136" t="s">
        <v>95</v>
      </c>
      <c r="F26" s="137"/>
      <c r="G26" s="137"/>
      <c r="H26" s="138"/>
      <c r="I26" s="43"/>
      <c r="J26" s="37" t="s">
        <v>11</v>
      </c>
      <c r="K26" s="36">
        <v>25</v>
      </c>
      <c r="L26" s="36">
        <v>2</v>
      </c>
      <c r="M26" s="35"/>
      <c r="N26" s="44"/>
      <c r="O26" s="37" t="s">
        <v>175</v>
      </c>
      <c r="P26" s="36">
        <v>1</v>
      </c>
      <c r="Q26" s="35"/>
      <c r="R26" s="44"/>
      <c r="S26" s="139" t="s">
        <v>96</v>
      </c>
      <c r="T26" s="140"/>
      <c r="U26" s="141"/>
      <c r="V26" s="57">
        <f>T20+T21+T22+T23+T24</f>
        <v>7</v>
      </c>
      <c r="W26" s="41" t="s">
        <v>174</v>
      </c>
      <c r="X26" s="36">
        <v>1</v>
      </c>
      <c r="Y26" s="35"/>
    </row>
    <row r="27" spans="1:26" ht="14.85" customHeight="1" x14ac:dyDescent="0.2">
      <c r="A27" s="139" t="s">
        <v>101</v>
      </c>
      <c r="B27" s="140"/>
      <c r="C27" s="141"/>
      <c r="D27" s="57">
        <f>B21+B22+B23+B24+B25</f>
        <v>7</v>
      </c>
      <c r="E27" s="136" t="s">
        <v>201</v>
      </c>
      <c r="F27" s="137"/>
      <c r="G27" s="137"/>
      <c r="H27" s="138"/>
      <c r="I27" s="43"/>
      <c r="J27" s="37" t="s">
        <v>16</v>
      </c>
      <c r="K27" s="36">
        <v>26</v>
      </c>
      <c r="L27" s="36">
        <v>1</v>
      </c>
      <c r="M27" s="35"/>
      <c r="N27" s="44"/>
      <c r="O27" s="10" t="s">
        <v>179</v>
      </c>
      <c r="P27" s="143"/>
      <c r="Q27" s="144"/>
      <c r="R27" s="44"/>
      <c r="S27" s="37" t="s">
        <v>99</v>
      </c>
      <c r="T27" s="36">
        <v>1</v>
      </c>
      <c r="U27" s="38">
        <v>22</v>
      </c>
      <c r="V27" s="54"/>
      <c r="W27" s="41" t="s">
        <v>100</v>
      </c>
      <c r="X27" s="36">
        <v>2</v>
      </c>
      <c r="Y27" s="35"/>
    </row>
    <row r="28" spans="1:26" ht="14.85" customHeight="1" x14ac:dyDescent="0.2">
      <c r="A28" s="37" t="s">
        <v>105</v>
      </c>
      <c r="B28" s="36">
        <v>1</v>
      </c>
      <c r="C28" s="38">
        <v>5</v>
      </c>
      <c r="D28" s="54"/>
      <c r="E28" s="136" t="s">
        <v>103</v>
      </c>
      <c r="F28" s="137"/>
      <c r="G28" s="137"/>
      <c r="H28" s="138"/>
      <c r="I28" s="43"/>
      <c r="J28" s="37" t="s">
        <v>11</v>
      </c>
      <c r="K28" s="36">
        <v>27</v>
      </c>
      <c r="L28" s="36">
        <v>2</v>
      </c>
      <c r="M28" s="35"/>
      <c r="N28" s="44"/>
      <c r="O28" s="139" t="s">
        <v>183</v>
      </c>
      <c r="P28" s="140"/>
      <c r="Q28" s="141"/>
      <c r="R28" s="57">
        <f>P23+P24+P25+P26</f>
        <v>6</v>
      </c>
      <c r="S28" s="37" t="s">
        <v>103</v>
      </c>
      <c r="T28" s="36">
        <v>2</v>
      </c>
      <c r="U28" s="35"/>
      <c r="V28" s="44"/>
      <c r="W28" s="41" t="s">
        <v>182</v>
      </c>
      <c r="X28" s="36">
        <v>1</v>
      </c>
      <c r="Y28" s="35"/>
    </row>
    <row r="29" spans="1:26" ht="14.85" customHeight="1" x14ac:dyDescent="0.2">
      <c r="A29" s="37" t="s">
        <v>108</v>
      </c>
      <c r="B29" s="36">
        <v>2</v>
      </c>
      <c r="C29" s="35"/>
      <c r="D29" s="44"/>
      <c r="E29" s="136" t="s">
        <v>200</v>
      </c>
      <c r="F29" s="137"/>
      <c r="G29" s="137"/>
      <c r="H29" s="138"/>
      <c r="I29" s="43"/>
      <c r="J29" s="37" t="s">
        <v>3</v>
      </c>
      <c r="K29" s="36">
        <v>28</v>
      </c>
      <c r="L29" s="36">
        <v>1</v>
      </c>
      <c r="M29" s="35"/>
      <c r="N29" s="44"/>
      <c r="O29" s="37" t="s">
        <v>186</v>
      </c>
      <c r="P29" s="36">
        <v>1</v>
      </c>
      <c r="Q29" s="38">
        <v>18</v>
      </c>
      <c r="R29" s="54"/>
      <c r="S29" s="37" t="s">
        <v>107</v>
      </c>
      <c r="T29" s="36">
        <v>1</v>
      </c>
      <c r="U29" s="35"/>
      <c r="V29" s="44"/>
      <c r="W29" s="24" t="s">
        <v>185</v>
      </c>
      <c r="X29" s="143"/>
      <c r="Y29" s="144"/>
    </row>
    <row r="30" spans="1:26" ht="14.85" customHeight="1" x14ac:dyDescent="0.2">
      <c r="A30" s="37" t="s">
        <v>112</v>
      </c>
      <c r="B30" s="36">
        <v>1</v>
      </c>
      <c r="C30" s="35"/>
      <c r="D30" s="69"/>
      <c r="E30" s="171"/>
      <c r="F30" s="172"/>
      <c r="G30" s="172"/>
      <c r="H30" s="173"/>
      <c r="I30" s="70"/>
      <c r="J30" s="139" t="s">
        <v>113</v>
      </c>
      <c r="K30" s="140"/>
      <c r="L30" s="143"/>
      <c r="M30" s="144"/>
      <c r="N30" s="44"/>
      <c r="O30" s="37" t="s">
        <v>110</v>
      </c>
      <c r="P30" s="36">
        <v>2</v>
      </c>
      <c r="Q30" s="35"/>
      <c r="R30" s="44"/>
      <c r="S30" s="10" t="s">
        <v>110</v>
      </c>
      <c r="T30" s="21" t="s">
        <v>38</v>
      </c>
      <c r="U30" s="17"/>
      <c r="V30" s="58"/>
      <c r="W30" s="139" t="s">
        <v>188</v>
      </c>
      <c r="X30" s="140"/>
      <c r="Y30" s="141"/>
      <c r="Z30" s="56">
        <f>X24+X25+X26+X27+X28</f>
        <v>7</v>
      </c>
    </row>
    <row r="31" spans="1:26" ht="14.85" customHeight="1" x14ac:dyDescent="0.2">
      <c r="A31" s="37" t="s">
        <v>114</v>
      </c>
      <c r="B31" s="36">
        <v>2</v>
      </c>
      <c r="C31" s="35"/>
      <c r="D31" s="80"/>
      <c r="E31" s="174"/>
      <c r="F31" s="175"/>
      <c r="G31" s="175"/>
      <c r="H31" s="176"/>
      <c r="I31" s="81"/>
      <c r="J31" s="139" t="s">
        <v>116</v>
      </c>
      <c r="K31" s="140"/>
      <c r="L31" s="140"/>
      <c r="M31" s="141"/>
      <c r="N31" s="57">
        <f>L25+L26+L27+L28+L29</f>
        <v>7</v>
      </c>
      <c r="O31" s="37" t="s">
        <v>192</v>
      </c>
      <c r="P31" s="36">
        <v>1</v>
      </c>
      <c r="Q31" s="35"/>
      <c r="R31" s="44"/>
      <c r="S31" s="136" t="s">
        <v>199</v>
      </c>
      <c r="T31" s="137"/>
      <c r="U31" s="138"/>
      <c r="V31" s="43"/>
      <c r="W31" s="41" t="s">
        <v>191</v>
      </c>
      <c r="X31" s="36">
        <v>1</v>
      </c>
      <c r="Y31" s="38">
        <v>27</v>
      </c>
    </row>
    <row r="32" spans="1:26" ht="14.85" customHeight="1" x14ac:dyDescent="0.2">
      <c r="A32" s="37" t="s">
        <v>120</v>
      </c>
      <c r="B32" s="36">
        <v>1</v>
      </c>
      <c r="C32" s="35"/>
      <c r="D32" s="80"/>
      <c r="E32" s="174"/>
      <c r="F32" s="175"/>
      <c r="G32" s="175"/>
      <c r="H32" s="176"/>
      <c r="I32" s="81"/>
      <c r="J32" s="37" t="s">
        <v>4</v>
      </c>
      <c r="K32" s="36">
        <v>31</v>
      </c>
      <c r="L32" s="36">
        <v>1</v>
      </c>
      <c r="M32" s="38">
        <v>14</v>
      </c>
      <c r="N32" s="61"/>
      <c r="O32" s="169"/>
      <c r="P32" s="170"/>
      <c r="Q32" s="177"/>
      <c r="R32" s="69"/>
      <c r="S32" s="10" t="s">
        <v>193</v>
      </c>
      <c r="T32" s="143"/>
      <c r="U32" s="144"/>
      <c r="V32" s="69"/>
      <c r="W32" s="169"/>
      <c r="X32" s="170"/>
      <c r="Y32" s="170"/>
    </row>
    <row r="34" spans="2:4" ht="13.5" thickBot="1" x14ac:dyDescent="0.25"/>
    <row r="35" spans="2:4" x14ac:dyDescent="0.2">
      <c r="B35" s="103">
        <v>2025</v>
      </c>
      <c r="C35" s="98" t="s">
        <v>227</v>
      </c>
      <c r="D35" s="106"/>
    </row>
    <row r="36" spans="2:4" x14ac:dyDescent="0.2">
      <c r="B36" s="112" t="s">
        <v>220</v>
      </c>
      <c r="C36" s="88">
        <f>D13+D20+D27+I3</f>
        <v>27</v>
      </c>
      <c r="D36" s="121"/>
    </row>
    <row r="37" spans="2:4" x14ac:dyDescent="0.2">
      <c r="B37" s="112" t="s">
        <v>221</v>
      </c>
      <c r="C37" s="88">
        <f>I10+I17+I24</f>
        <v>21</v>
      </c>
      <c r="D37" s="121"/>
    </row>
    <row r="38" spans="2:4" x14ac:dyDescent="0.2">
      <c r="B38" s="112" t="s">
        <v>222</v>
      </c>
      <c r="C38" s="88">
        <f>N10+N17+N24+N31+L32</f>
        <v>29</v>
      </c>
      <c r="D38" s="121"/>
    </row>
    <row r="39" spans="2:4" x14ac:dyDescent="0.2">
      <c r="B39" s="112" t="s">
        <v>223</v>
      </c>
      <c r="C39" s="88">
        <f>P2+P3+P4+P5+R14+R28+P29+P30+P31</f>
        <v>23</v>
      </c>
      <c r="D39" s="121"/>
    </row>
    <row r="40" spans="2:4" x14ac:dyDescent="0.2">
      <c r="B40" s="112" t="s">
        <v>224</v>
      </c>
      <c r="C40" s="88">
        <f>V12+V19+V26+Z2</f>
        <v>25</v>
      </c>
      <c r="D40" s="121"/>
    </row>
    <row r="41" spans="2:4" ht="13.5" thickBot="1" x14ac:dyDescent="0.25">
      <c r="B41" s="113" t="s">
        <v>225</v>
      </c>
      <c r="C41" s="122">
        <f>Z9+Z16+Z23+Z30+X31</f>
        <v>28</v>
      </c>
      <c r="D41" s="123"/>
    </row>
    <row r="42" spans="2:4" ht="13.5" thickBot="1" x14ac:dyDescent="0.25">
      <c r="C42" s="92">
        <f>SUM(C36:C41)</f>
        <v>153</v>
      </c>
      <c r="D42" s="95" t="s">
        <v>228</v>
      </c>
    </row>
  </sheetData>
  <mergeCells count="73">
    <mergeCell ref="W2:Y2"/>
    <mergeCell ref="B5:C5"/>
    <mergeCell ref="S5:U5"/>
    <mergeCell ref="A6:C6"/>
    <mergeCell ref="P6:Q6"/>
    <mergeCell ref="T4:U4"/>
    <mergeCell ref="E2:F2"/>
    <mergeCell ref="G2:H2"/>
    <mergeCell ref="J2:K2"/>
    <mergeCell ref="L2:M2"/>
    <mergeCell ref="O7:Q7"/>
    <mergeCell ref="A3:C3"/>
    <mergeCell ref="E3:H3"/>
    <mergeCell ref="J3:M3"/>
    <mergeCell ref="S3:U3"/>
    <mergeCell ref="A4:C4"/>
    <mergeCell ref="E10:H10"/>
    <mergeCell ref="J10:M10"/>
    <mergeCell ref="T11:U11"/>
    <mergeCell ref="B12:C12"/>
    <mergeCell ref="S12:U12"/>
    <mergeCell ref="X8:Y8"/>
    <mergeCell ref="E9:F9"/>
    <mergeCell ref="G9:H9"/>
    <mergeCell ref="J9:K9"/>
    <mergeCell ref="L9:M9"/>
    <mergeCell ref="T18:U18"/>
    <mergeCell ref="X15:Y15"/>
    <mergeCell ref="E16:F16"/>
    <mergeCell ref="G16:H16"/>
    <mergeCell ref="J16:K16"/>
    <mergeCell ref="L16:M16"/>
    <mergeCell ref="O16:Q16"/>
    <mergeCell ref="W16:Y16"/>
    <mergeCell ref="A13:C13"/>
    <mergeCell ref="P13:Q13"/>
    <mergeCell ref="O14:Q14"/>
    <mergeCell ref="E23:F23"/>
    <mergeCell ref="G23:H23"/>
    <mergeCell ref="J23:K23"/>
    <mergeCell ref="L23:M23"/>
    <mergeCell ref="E17:H17"/>
    <mergeCell ref="J17:M17"/>
    <mergeCell ref="O17:Q17"/>
    <mergeCell ref="O18:Q18"/>
    <mergeCell ref="W23:Y23"/>
    <mergeCell ref="B19:C19"/>
    <mergeCell ref="S19:U19"/>
    <mergeCell ref="A20:C20"/>
    <mergeCell ref="P20:Q20"/>
    <mergeCell ref="X21:Y21"/>
    <mergeCell ref="E24:H24"/>
    <mergeCell ref="J24:M24"/>
    <mergeCell ref="T25:U25"/>
    <mergeCell ref="B26:C26"/>
    <mergeCell ref="E26:H26"/>
    <mergeCell ref="S26:U26"/>
    <mergeCell ref="W32:Y32"/>
    <mergeCell ref="A27:C27"/>
    <mergeCell ref="E27:H27"/>
    <mergeCell ref="P27:Q27"/>
    <mergeCell ref="E28:H28"/>
    <mergeCell ref="O28:Q28"/>
    <mergeCell ref="E29:H29"/>
    <mergeCell ref="X29:Y29"/>
    <mergeCell ref="E30:H32"/>
    <mergeCell ref="J30:K30"/>
    <mergeCell ref="L30:M30"/>
    <mergeCell ref="W30:Y30"/>
    <mergeCell ref="J31:M31"/>
    <mergeCell ref="S31:U31"/>
    <mergeCell ref="O32:Q32"/>
    <mergeCell ref="T32:U3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689F0-7F1A-4E41-ACC4-5FD07824D1DF}">
  <dimension ref="A1:Y44"/>
  <sheetViews>
    <sheetView tabSelected="1" zoomScale="120" zoomScaleNormal="120" workbookViewId="0">
      <selection activeCell="Q44" sqref="Q44"/>
    </sheetView>
  </sheetViews>
  <sheetFormatPr defaultRowHeight="12.75" x14ac:dyDescent="0.2"/>
  <cols>
    <col min="1" max="1" width="5.83203125" style="31" customWidth="1"/>
    <col min="2" max="2" width="5.5" style="31" customWidth="1"/>
    <col min="3" max="3" width="13.6640625" style="31" customWidth="1"/>
    <col min="4" max="4" width="6" style="31" customWidth="1"/>
    <col min="5" max="5" width="4.83203125" style="31" customWidth="1"/>
    <col min="6" max="6" width="2.83203125" style="31" customWidth="1"/>
    <col min="7" max="7" width="4.33203125" style="31" customWidth="1"/>
    <col min="8" max="8" width="15.6640625" style="31" customWidth="1"/>
    <col min="9" max="9" width="5.83203125" style="31" customWidth="1"/>
    <col min="10" max="10" width="8" style="31" customWidth="1"/>
    <col min="11" max="11" width="5.5" style="31" customWidth="1"/>
    <col min="12" max="12" width="13.1640625" style="31" customWidth="1"/>
    <col min="13" max="13" width="5.5" style="31" customWidth="1"/>
    <col min="14" max="14" width="5.83203125" style="31" customWidth="1"/>
    <col min="15" max="15" width="4.6640625" style="31" customWidth="1"/>
    <col min="16" max="16" width="12" style="31" customWidth="1"/>
    <col min="17" max="17" width="7.1640625" style="31" customWidth="1"/>
    <col min="18" max="18" width="5.83203125" style="31" customWidth="1"/>
    <col min="19" max="19" width="10.6640625" style="31" customWidth="1"/>
    <col min="20" max="20" width="10.83203125" style="31" customWidth="1"/>
    <col min="21" max="21" width="8.6640625" style="31" customWidth="1"/>
    <col min="22" max="22" width="6" style="31" customWidth="1"/>
    <col min="23" max="23" width="16.83203125" style="31" customWidth="1"/>
    <col min="24" max="24" width="6.83203125" style="31" customWidth="1"/>
    <col min="25" max="16384" width="9.33203125" style="31"/>
  </cols>
  <sheetData>
    <row r="1" spans="1:25" s="77" customFormat="1" x14ac:dyDescent="0.2">
      <c r="B1" s="78" t="s">
        <v>235</v>
      </c>
      <c r="C1" s="78"/>
      <c r="D1" s="78"/>
      <c r="E1" s="78"/>
      <c r="F1" s="78"/>
      <c r="G1" s="78" t="s">
        <v>236</v>
      </c>
      <c r="H1" s="78"/>
      <c r="I1" s="78"/>
      <c r="J1" s="78" t="s">
        <v>237</v>
      </c>
      <c r="K1" s="78"/>
      <c r="L1" s="78"/>
      <c r="M1" s="78"/>
      <c r="N1" s="78"/>
      <c r="O1" s="78" t="s">
        <v>238</v>
      </c>
      <c r="P1" s="78"/>
      <c r="Q1" s="78"/>
      <c r="R1" s="78" t="s">
        <v>239</v>
      </c>
      <c r="S1" s="78"/>
      <c r="T1" s="78"/>
      <c r="U1" s="78"/>
      <c r="V1" s="78" t="s">
        <v>240</v>
      </c>
      <c r="W1" s="78"/>
    </row>
    <row r="2" spans="1:25" ht="14.85" customHeight="1" x14ac:dyDescent="0.2">
      <c r="A2" s="37" t="s">
        <v>2</v>
      </c>
      <c r="B2" s="36">
        <v>1</v>
      </c>
      <c r="C2" s="35"/>
      <c r="D2" s="44"/>
      <c r="E2" s="73" t="s">
        <v>3</v>
      </c>
      <c r="F2" s="71">
        <v>1</v>
      </c>
      <c r="G2" s="36">
        <v>1</v>
      </c>
      <c r="H2" s="35"/>
      <c r="I2" s="44"/>
      <c r="J2" s="41" t="s">
        <v>0</v>
      </c>
      <c r="K2" s="36">
        <v>1</v>
      </c>
      <c r="L2" s="38">
        <v>36</v>
      </c>
      <c r="M2" s="54"/>
      <c r="N2" s="37" t="s">
        <v>5</v>
      </c>
      <c r="O2" s="36">
        <v>1</v>
      </c>
      <c r="P2" s="35"/>
      <c r="Q2" s="44"/>
      <c r="R2" s="10" t="s">
        <v>204</v>
      </c>
      <c r="S2" s="21" t="s">
        <v>125</v>
      </c>
      <c r="T2" s="17"/>
      <c r="U2" s="58"/>
      <c r="V2" s="41" t="s">
        <v>0</v>
      </c>
      <c r="W2" s="36">
        <v>1</v>
      </c>
      <c r="X2" s="38">
        <v>49</v>
      </c>
    </row>
    <row r="3" spans="1:25" ht="14.85" customHeight="1" x14ac:dyDescent="0.2">
      <c r="A3" s="37" t="s">
        <v>124</v>
      </c>
      <c r="B3" s="36">
        <v>1</v>
      </c>
      <c r="C3" s="35"/>
      <c r="D3" s="44"/>
      <c r="E3" s="133" t="s">
        <v>10</v>
      </c>
      <c r="F3" s="134"/>
      <c r="G3" s="181">
        <v>1</v>
      </c>
      <c r="H3" s="182"/>
      <c r="I3" s="72"/>
      <c r="J3" s="41" t="s">
        <v>8</v>
      </c>
      <c r="K3" s="36">
        <v>2</v>
      </c>
      <c r="L3" s="35"/>
      <c r="M3" s="44"/>
      <c r="N3" s="37" t="s">
        <v>8</v>
      </c>
      <c r="O3" s="36">
        <v>2</v>
      </c>
      <c r="P3" s="35"/>
      <c r="Q3" s="44"/>
      <c r="R3" s="133" t="s">
        <v>12</v>
      </c>
      <c r="S3" s="134"/>
      <c r="T3" s="135"/>
      <c r="U3" s="59">
        <f>O28+O29+O30+O31+O32</f>
        <v>7</v>
      </c>
      <c r="V3" s="41" t="s">
        <v>8</v>
      </c>
      <c r="W3" s="36">
        <v>2</v>
      </c>
      <c r="X3" s="35"/>
    </row>
    <row r="4" spans="1:25" ht="14.85" customHeight="1" x14ac:dyDescent="0.2">
      <c r="A4" s="37" t="s">
        <v>126</v>
      </c>
      <c r="B4" s="36">
        <v>1</v>
      </c>
      <c r="C4" s="35"/>
      <c r="D4" s="44"/>
      <c r="E4" s="133" t="s">
        <v>15</v>
      </c>
      <c r="F4" s="134"/>
      <c r="G4" s="134"/>
      <c r="H4" s="135"/>
      <c r="I4" s="59">
        <f>B29+B30+B31+B32+G2+G3</f>
        <v>6</v>
      </c>
      <c r="J4" s="41" t="s">
        <v>13</v>
      </c>
      <c r="K4" s="36">
        <v>1</v>
      </c>
      <c r="L4" s="35"/>
      <c r="M4" s="44"/>
      <c r="N4" s="37" t="s">
        <v>17</v>
      </c>
      <c r="O4" s="36">
        <v>1</v>
      </c>
      <c r="P4" s="35"/>
      <c r="Q4" s="44"/>
      <c r="R4" s="37" t="s">
        <v>213</v>
      </c>
      <c r="S4" s="36">
        <v>1</v>
      </c>
      <c r="T4" s="38">
        <v>45</v>
      </c>
      <c r="U4" s="54"/>
      <c r="V4" s="41" t="s">
        <v>13</v>
      </c>
      <c r="W4" s="36">
        <v>1</v>
      </c>
      <c r="X4" s="35"/>
    </row>
    <row r="5" spans="1:25" ht="14.85" customHeight="1" x14ac:dyDescent="0.2">
      <c r="A5" s="37" t="s">
        <v>128</v>
      </c>
      <c r="B5" s="36">
        <v>1</v>
      </c>
      <c r="C5" s="35"/>
      <c r="D5" s="44"/>
      <c r="E5" s="73" t="s">
        <v>4</v>
      </c>
      <c r="F5" s="71">
        <v>4</v>
      </c>
      <c r="G5" s="36">
        <v>1</v>
      </c>
      <c r="H5" s="38">
        <v>32</v>
      </c>
      <c r="I5" s="54"/>
      <c r="J5" s="41" t="s">
        <v>18</v>
      </c>
      <c r="K5" s="36">
        <v>2</v>
      </c>
      <c r="L5" s="35"/>
      <c r="M5" s="44"/>
      <c r="N5" s="10" t="s">
        <v>20</v>
      </c>
      <c r="O5" s="143"/>
      <c r="P5" s="144"/>
      <c r="Q5" s="44"/>
      <c r="R5" s="37" t="s">
        <v>18</v>
      </c>
      <c r="S5" s="36">
        <v>2</v>
      </c>
      <c r="T5" s="35"/>
      <c r="U5" s="44"/>
      <c r="V5" s="41" t="s">
        <v>18</v>
      </c>
      <c r="W5" s="36">
        <v>2</v>
      </c>
      <c r="X5" s="35"/>
    </row>
    <row r="6" spans="1:25" ht="14.85" customHeight="1" x14ac:dyDescent="0.2">
      <c r="A6" s="10" t="s">
        <v>131</v>
      </c>
      <c r="B6" s="181">
        <v>1</v>
      </c>
      <c r="C6" s="182"/>
      <c r="D6" s="72"/>
      <c r="E6" s="73" t="s">
        <v>11</v>
      </c>
      <c r="F6" s="71">
        <v>5</v>
      </c>
      <c r="G6" s="36">
        <v>1</v>
      </c>
      <c r="H6" s="35"/>
      <c r="I6" s="44"/>
      <c r="J6" s="41" t="s">
        <v>21</v>
      </c>
      <c r="K6" s="36">
        <v>1</v>
      </c>
      <c r="L6" s="35"/>
      <c r="M6" s="44"/>
      <c r="N6" s="133" t="s">
        <v>23</v>
      </c>
      <c r="O6" s="134"/>
      <c r="P6" s="135"/>
      <c r="Q6" s="59">
        <f>K30+K31+O2+O3+O4</f>
        <v>7</v>
      </c>
      <c r="R6" s="37" t="s">
        <v>212</v>
      </c>
      <c r="S6" s="36">
        <v>1</v>
      </c>
      <c r="T6" s="35"/>
      <c r="U6" s="44"/>
      <c r="V6" s="41" t="s">
        <v>21</v>
      </c>
      <c r="W6" s="36">
        <v>1</v>
      </c>
      <c r="X6" s="35"/>
    </row>
    <row r="7" spans="1:25" ht="14.85" customHeight="1" x14ac:dyDescent="0.2">
      <c r="A7" s="133" t="s">
        <v>133</v>
      </c>
      <c r="B7" s="134"/>
      <c r="C7" s="135"/>
      <c r="D7" s="59">
        <f>1+B2+B3+B4+B5+B6</f>
        <v>6</v>
      </c>
      <c r="E7" s="73" t="s">
        <v>16</v>
      </c>
      <c r="F7" s="71">
        <v>6</v>
      </c>
      <c r="G7" s="36">
        <v>1</v>
      </c>
      <c r="H7" s="35"/>
      <c r="I7" s="44"/>
      <c r="J7" s="24" t="s">
        <v>24</v>
      </c>
      <c r="K7" s="143"/>
      <c r="L7" s="144"/>
      <c r="M7" s="44"/>
      <c r="N7" s="37" t="s">
        <v>27</v>
      </c>
      <c r="O7" s="36">
        <v>1</v>
      </c>
      <c r="P7" s="38">
        <v>41</v>
      </c>
      <c r="Q7" s="54"/>
      <c r="R7" s="37" t="s">
        <v>26</v>
      </c>
      <c r="S7" s="36">
        <v>2</v>
      </c>
      <c r="T7" s="35"/>
      <c r="U7" s="44"/>
      <c r="V7" s="24" t="s">
        <v>24</v>
      </c>
      <c r="W7" s="21" t="s">
        <v>135</v>
      </c>
      <c r="X7" s="17"/>
    </row>
    <row r="8" spans="1:25" ht="14.85" customHeight="1" x14ac:dyDescent="0.2">
      <c r="A8" s="37" t="s">
        <v>137</v>
      </c>
      <c r="B8" s="36">
        <v>1</v>
      </c>
      <c r="C8" s="38">
        <v>28</v>
      </c>
      <c r="D8" s="54"/>
      <c r="E8" s="73" t="s">
        <v>11</v>
      </c>
      <c r="F8" s="71">
        <v>7</v>
      </c>
      <c r="G8" s="36">
        <v>1</v>
      </c>
      <c r="H8" s="35"/>
      <c r="I8" s="44"/>
      <c r="J8" s="133" t="s">
        <v>28</v>
      </c>
      <c r="K8" s="134"/>
      <c r="L8" s="135"/>
      <c r="M8" s="59">
        <f>K2+K3+K4+K5+K6</f>
        <v>7</v>
      </c>
      <c r="N8" s="37" t="s">
        <v>30</v>
      </c>
      <c r="O8" s="36">
        <v>2</v>
      </c>
      <c r="P8" s="35"/>
      <c r="Q8" s="44"/>
      <c r="R8" s="37" t="s">
        <v>211</v>
      </c>
      <c r="S8" s="36">
        <v>1</v>
      </c>
      <c r="T8" s="35"/>
      <c r="U8" s="44"/>
      <c r="V8" s="133" t="s">
        <v>28</v>
      </c>
      <c r="W8" s="134"/>
      <c r="X8" s="135"/>
      <c r="Y8" s="56">
        <f>W2+W3+W4+W5+W6</f>
        <v>7</v>
      </c>
    </row>
    <row r="9" spans="1:25" ht="14.85" customHeight="1" x14ac:dyDescent="0.2">
      <c r="A9" s="37" t="s">
        <v>32</v>
      </c>
      <c r="B9" s="36">
        <v>1</v>
      </c>
      <c r="C9" s="35"/>
      <c r="D9" s="44"/>
      <c r="E9" s="73" t="s">
        <v>3</v>
      </c>
      <c r="F9" s="71">
        <v>8</v>
      </c>
      <c r="G9" s="36">
        <v>1</v>
      </c>
      <c r="H9" s="35"/>
      <c r="I9" s="44"/>
      <c r="J9" s="41" t="s">
        <v>31</v>
      </c>
      <c r="K9" s="36">
        <v>1</v>
      </c>
      <c r="L9" s="38">
        <v>37</v>
      </c>
      <c r="M9" s="54"/>
      <c r="N9" s="37" t="s">
        <v>33</v>
      </c>
      <c r="O9" s="36">
        <v>1</v>
      </c>
      <c r="P9" s="35"/>
      <c r="Q9" s="44"/>
      <c r="R9" s="10" t="s">
        <v>34</v>
      </c>
      <c r="S9" s="143"/>
      <c r="T9" s="144"/>
      <c r="U9" s="44"/>
      <c r="V9" s="41" t="s">
        <v>31</v>
      </c>
      <c r="W9" s="36">
        <v>1</v>
      </c>
      <c r="X9" s="38">
        <v>50</v>
      </c>
    </row>
    <row r="10" spans="1:25" ht="14.85" customHeight="1" x14ac:dyDescent="0.2">
      <c r="A10" s="37" t="s">
        <v>141</v>
      </c>
      <c r="B10" s="36">
        <v>1</v>
      </c>
      <c r="C10" s="35"/>
      <c r="D10" s="44"/>
      <c r="E10" s="133" t="s">
        <v>37</v>
      </c>
      <c r="F10" s="134"/>
      <c r="G10" s="181">
        <v>1</v>
      </c>
      <c r="H10" s="182"/>
      <c r="I10" s="72"/>
      <c r="J10" s="41" t="s">
        <v>35</v>
      </c>
      <c r="K10" s="36">
        <v>2</v>
      </c>
      <c r="L10" s="35"/>
      <c r="M10" s="44"/>
      <c r="N10" s="37" t="s">
        <v>35</v>
      </c>
      <c r="O10" s="36">
        <v>2</v>
      </c>
      <c r="P10" s="35"/>
      <c r="Q10" s="44"/>
      <c r="R10" s="133" t="s">
        <v>39</v>
      </c>
      <c r="S10" s="134"/>
      <c r="T10" s="135"/>
      <c r="U10" s="59">
        <f>S4+S5+S6+S7+S8</f>
        <v>7</v>
      </c>
      <c r="V10" s="41" t="s">
        <v>35</v>
      </c>
      <c r="W10" s="36">
        <v>2</v>
      </c>
      <c r="X10" s="35"/>
    </row>
    <row r="11" spans="1:25" ht="14.85" customHeight="1" x14ac:dyDescent="0.2">
      <c r="A11" s="37" t="s">
        <v>142</v>
      </c>
      <c r="B11" s="36">
        <v>1</v>
      </c>
      <c r="C11" s="35"/>
      <c r="D11" s="44"/>
      <c r="E11" s="139" t="s">
        <v>42</v>
      </c>
      <c r="F11" s="140"/>
      <c r="G11" s="140"/>
      <c r="H11" s="141"/>
      <c r="I11" s="57">
        <f>G5+G6+G7+G8+G9+G10</f>
        <v>6</v>
      </c>
      <c r="J11" s="41" t="s">
        <v>40</v>
      </c>
      <c r="K11" s="36">
        <v>1</v>
      </c>
      <c r="L11" s="35"/>
      <c r="M11" s="44"/>
      <c r="N11" s="37" t="s">
        <v>43</v>
      </c>
      <c r="O11" s="36">
        <v>1</v>
      </c>
      <c r="P11" s="35"/>
      <c r="Q11" s="44"/>
      <c r="R11" s="37" t="s">
        <v>210</v>
      </c>
      <c r="S11" s="36">
        <v>1</v>
      </c>
      <c r="T11" s="38">
        <v>46</v>
      </c>
      <c r="U11" s="54"/>
      <c r="V11" s="41" t="s">
        <v>40</v>
      </c>
      <c r="W11" s="36">
        <v>1</v>
      </c>
      <c r="X11" s="35"/>
    </row>
    <row r="12" spans="1:25" ht="14.85" customHeight="1" x14ac:dyDescent="0.2">
      <c r="A12" s="37" t="s">
        <v>144</v>
      </c>
      <c r="B12" s="36">
        <v>1</v>
      </c>
      <c r="C12" s="35"/>
      <c r="D12" s="44"/>
      <c r="E12" s="73" t="s">
        <v>4</v>
      </c>
      <c r="F12" s="71">
        <v>11</v>
      </c>
      <c r="G12" s="42"/>
      <c r="H12" s="38">
        <v>33</v>
      </c>
      <c r="I12" s="54"/>
      <c r="J12" s="41" t="s">
        <v>44</v>
      </c>
      <c r="K12" s="36">
        <v>2</v>
      </c>
      <c r="L12" s="35"/>
      <c r="M12" s="44"/>
      <c r="N12" s="10" t="s">
        <v>46</v>
      </c>
      <c r="O12" s="143"/>
      <c r="P12" s="144"/>
      <c r="Q12" s="44"/>
      <c r="R12" s="37" t="s">
        <v>44</v>
      </c>
      <c r="S12" s="36">
        <v>2</v>
      </c>
      <c r="T12" s="35"/>
      <c r="U12" s="44"/>
      <c r="V12" s="41" t="s">
        <v>44</v>
      </c>
      <c r="W12" s="36">
        <v>2</v>
      </c>
      <c r="X12" s="35"/>
    </row>
    <row r="13" spans="1:25" ht="14.85" customHeight="1" x14ac:dyDescent="0.2">
      <c r="A13" s="10" t="s">
        <v>147</v>
      </c>
      <c r="B13" s="181">
        <v>1</v>
      </c>
      <c r="C13" s="182"/>
      <c r="D13" s="72"/>
      <c r="E13" s="136" t="s">
        <v>146</v>
      </c>
      <c r="F13" s="137"/>
      <c r="G13" s="137"/>
      <c r="H13" s="138"/>
      <c r="I13" s="43"/>
      <c r="J13" s="41" t="s">
        <v>47</v>
      </c>
      <c r="K13" s="36">
        <v>1</v>
      </c>
      <c r="L13" s="35"/>
      <c r="M13" s="44"/>
      <c r="N13" s="139" t="s">
        <v>49</v>
      </c>
      <c r="O13" s="140"/>
      <c r="P13" s="141"/>
      <c r="Q13" s="57">
        <f>O7+O8+O9+O10+O11</f>
        <v>7</v>
      </c>
      <c r="R13" s="37" t="s">
        <v>209</v>
      </c>
      <c r="S13" s="36">
        <v>1</v>
      </c>
      <c r="T13" s="35"/>
      <c r="U13" s="44"/>
      <c r="V13" s="41" t="s">
        <v>47</v>
      </c>
      <c r="W13" s="36">
        <v>1</v>
      </c>
      <c r="X13" s="35"/>
    </row>
    <row r="14" spans="1:25" ht="14.85" customHeight="1" x14ac:dyDescent="0.2">
      <c r="A14" s="139" t="s">
        <v>149</v>
      </c>
      <c r="B14" s="140"/>
      <c r="C14" s="141"/>
      <c r="D14" s="57">
        <f>B8+B9+B10+B11+B12+B13</f>
        <v>6</v>
      </c>
      <c r="E14" s="136" t="s">
        <v>150</v>
      </c>
      <c r="F14" s="137"/>
      <c r="G14" s="137"/>
      <c r="H14" s="138"/>
      <c r="I14" s="43"/>
      <c r="J14" s="24" t="s">
        <v>50</v>
      </c>
      <c r="K14" s="143"/>
      <c r="L14" s="144"/>
      <c r="M14" s="44"/>
      <c r="N14" s="37" t="s">
        <v>52</v>
      </c>
      <c r="O14" s="36">
        <v>1</v>
      </c>
      <c r="P14" s="38">
        <v>42</v>
      </c>
      <c r="Q14" s="54"/>
      <c r="R14" s="37" t="s">
        <v>51</v>
      </c>
      <c r="S14" s="36">
        <v>2</v>
      </c>
      <c r="T14" s="35"/>
      <c r="U14" s="44"/>
      <c r="V14" s="24" t="s">
        <v>50</v>
      </c>
      <c r="W14" s="143"/>
      <c r="X14" s="144"/>
    </row>
    <row r="15" spans="1:25" ht="14.85" customHeight="1" x14ac:dyDescent="0.2">
      <c r="A15" s="37" t="s">
        <v>152</v>
      </c>
      <c r="B15" s="36">
        <v>1</v>
      </c>
      <c r="C15" s="38">
        <v>29</v>
      </c>
      <c r="D15" s="54"/>
      <c r="E15" s="136" t="s">
        <v>55</v>
      </c>
      <c r="F15" s="137"/>
      <c r="G15" s="137"/>
      <c r="H15" s="138"/>
      <c r="I15" s="43"/>
      <c r="J15" s="139" t="s">
        <v>53</v>
      </c>
      <c r="K15" s="140"/>
      <c r="L15" s="141"/>
      <c r="M15" s="57">
        <f>K9+K10+K11+K12+K13</f>
        <v>7</v>
      </c>
      <c r="N15" s="37" t="s">
        <v>55</v>
      </c>
      <c r="O15" s="36">
        <v>2</v>
      </c>
      <c r="P15" s="35"/>
      <c r="Q15" s="44"/>
      <c r="R15" s="37" t="s">
        <v>208</v>
      </c>
      <c r="S15" s="36">
        <v>1</v>
      </c>
      <c r="T15" s="35"/>
      <c r="U15" s="44"/>
      <c r="V15" s="139" t="s">
        <v>53</v>
      </c>
      <c r="W15" s="140"/>
      <c r="X15" s="141"/>
      <c r="Y15" s="56">
        <f>W9+W10+W11+W12+W13</f>
        <v>7</v>
      </c>
    </row>
    <row r="16" spans="1:25" ht="14.85" customHeight="1" x14ac:dyDescent="0.2">
      <c r="A16" s="37" t="s">
        <v>57</v>
      </c>
      <c r="B16" s="36">
        <v>1</v>
      </c>
      <c r="C16" s="35"/>
      <c r="D16" s="44"/>
      <c r="E16" s="136" t="s">
        <v>154</v>
      </c>
      <c r="F16" s="137"/>
      <c r="G16" s="137"/>
      <c r="H16" s="138"/>
      <c r="I16" s="43"/>
      <c r="J16" s="41" t="s">
        <v>56</v>
      </c>
      <c r="K16" s="36">
        <v>1</v>
      </c>
      <c r="L16" s="38">
        <v>38</v>
      </c>
      <c r="M16" s="54"/>
      <c r="N16" s="37" t="s">
        <v>58</v>
      </c>
      <c r="O16" s="36">
        <v>1</v>
      </c>
      <c r="P16" s="35"/>
      <c r="Q16" s="44"/>
      <c r="R16" s="10" t="s">
        <v>59</v>
      </c>
      <c r="S16" s="143"/>
      <c r="T16" s="144"/>
      <c r="U16" s="44"/>
      <c r="V16" s="41" t="s">
        <v>56</v>
      </c>
      <c r="W16" s="36">
        <v>1</v>
      </c>
      <c r="X16" s="38">
        <v>51</v>
      </c>
    </row>
    <row r="17" spans="1:25" ht="14.85" customHeight="1" x14ac:dyDescent="0.2">
      <c r="A17" s="37" t="s">
        <v>156</v>
      </c>
      <c r="B17" s="36">
        <v>1</v>
      </c>
      <c r="C17" s="35"/>
      <c r="D17" s="44"/>
      <c r="E17" s="139" t="s">
        <v>62</v>
      </c>
      <c r="F17" s="140"/>
      <c r="G17" s="143"/>
      <c r="H17" s="144"/>
      <c r="I17" s="44"/>
      <c r="J17" s="41" t="s">
        <v>60</v>
      </c>
      <c r="K17" s="36">
        <v>2</v>
      </c>
      <c r="L17" s="35"/>
      <c r="M17" s="44"/>
      <c r="N17" s="37" t="s">
        <v>60</v>
      </c>
      <c r="O17" s="36">
        <v>2</v>
      </c>
      <c r="P17" s="35"/>
      <c r="Q17" s="44"/>
      <c r="R17" s="139" t="s">
        <v>63</v>
      </c>
      <c r="S17" s="140"/>
      <c r="T17" s="141"/>
      <c r="U17" s="57">
        <f>S11+S12+S13+S14+S15</f>
        <v>7</v>
      </c>
      <c r="V17" s="41" t="s">
        <v>60</v>
      </c>
      <c r="W17" s="36">
        <v>2</v>
      </c>
      <c r="X17" s="35"/>
    </row>
    <row r="18" spans="1:25" ht="14.85" customHeight="1" x14ac:dyDescent="0.2">
      <c r="A18" s="37" t="s">
        <v>157</v>
      </c>
      <c r="B18" s="36">
        <v>1</v>
      </c>
      <c r="C18" s="35"/>
      <c r="D18" s="44"/>
      <c r="E18" s="139" t="s">
        <v>66</v>
      </c>
      <c r="F18" s="140"/>
      <c r="G18" s="140"/>
      <c r="H18" s="141"/>
      <c r="I18" s="83">
        <v>0</v>
      </c>
      <c r="J18" s="41" t="s">
        <v>64</v>
      </c>
      <c r="K18" s="36">
        <v>1</v>
      </c>
      <c r="L18" s="35"/>
      <c r="M18" s="44"/>
      <c r="N18" s="37" t="s">
        <v>67</v>
      </c>
      <c r="O18" s="36">
        <v>1</v>
      </c>
      <c r="P18" s="35"/>
      <c r="Q18" s="44"/>
      <c r="R18" s="37" t="s">
        <v>207</v>
      </c>
      <c r="S18" s="36">
        <v>1</v>
      </c>
      <c r="T18" s="38">
        <v>47</v>
      </c>
      <c r="U18" s="54"/>
      <c r="V18" s="41" t="s">
        <v>64</v>
      </c>
      <c r="W18" s="36">
        <v>1</v>
      </c>
      <c r="X18" s="35"/>
    </row>
    <row r="19" spans="1:25" ht="14.85" customHeight="1" x14ac:dyDescent="0.2">
      <c r="A19" s="37" t="s">
        <v>159</v>
      </c>
      <c r="B19" s="36">
        <v>1</v>
      </c>
      <c r="C19" s="35"/>
      <c r="D19" s="44"/>
      <c r="E19" s="73" t="s">
        <v>4</v>
      </c>
      <c r="F19" s="71">
        <v>18</v>
      </c>
      <c r="G19" s="42"/>
      <c r="H19" s="38">
        <v>34</v>
      </c>
      <c r="I19" s="54"/>
      <c r="J19" s="41" t="s">
        <v>68</v>
      </c>
      <c r="K19" s="36">
        <v>2</v>
      </c>
      <c r="L19" s="35"/>
      <c r="M19" s="44"/>
      <c r="N19" s="10" t="s">
        <v>70</v>
      </c>
      <c r="O19" s="143"/>
      <c r="P19" s="144"/>
      <c r="Q19" s="44"/>
      <c r="R19" s="37" t="s">
        <v>68</v>
      </c>
      <c r="S19" s="36">
        <v>2</v>
      </c>
      <c r="T19" s="35"/>
      <c r="U19" s="44"/>
      <c r="V19" s="41" t="s">
        <v>68</v>
      </c>
      <c r="W19" s="36">
        <v>2</v>
      </c>
      <c r="X19" s="35"/>
    </row>
    <row r="20" spans="1:25" ht="14.85" customHeight="1" x14ac:dyDescent="0.2">
      <c r="A20" s="10" t="s">
        <v>162</v>
      </c>
      <c r="B20" s="181">
        <v>1</v>
      </c>
      <c r="C20" s="182"/>
      <c r="D20" s="72"/>
      <c r="E20" s="136" t="s">
        <v>161</v>
      </c>
      <c r="F20" s="137"/>
      <c r="G20" s="137"/>
      <c r="H20" s="138"/>
      <c r="I20" s="43"/>
      <c r="J20" s="41" t="s">
        <v>71</v>
      </c>
      <c r="K20" s="36">
        <v>1</v>
      </c>
      <c r="L20" s="35"/>
      <c r="M20" s="44"/>
      <c r="N20" s="139" t="s">
        <v>73</v>
      </c>
      <c r="O20" s="140"/>
      <c r="P20" s="141"/>
      <c r="Q20" s="57">
        <f>O14+O15+O16+O17+O18</f>
        <v>7</v>
      </c>
      <c r="R20" s="37" t="s">
        <v>206</v>
      </c>
      <c r="S20" s="36">
        <v>1</v>
      </c>
      <c r="T20" s="35"/>
      <c r="U20" s="44"/>
      <c r="V20" s="41" t="s">
        <v>71</v>
      </c>
      <c r="W20" s="36">
        <v>1</v>
      </c>
      <c r="X20" s="35"/>
    </row>
    <row r="21" spans="1:25" ht="14.85" customHeight="1" x14ac:dyDescent="0.2">
      <c r="A21" s="139" t="s">
        <v>164</v>
      </c>
      <c r="B21" s="140"/>
      <c r="C21" s="141"/>
      <c r="D21" s="57">
        <f>B15+B16+B17+B18+B19+B20</f>
        <v>6</v>
      </c>
      <c r="E21" s="136" t="s">
        <v>165</v>
      </c>
      <c r="F21" s="137"/>
      <c r="G21" s="137"/>
      <c r="H21" s="138"/>
      <c r="I21" s="43"/>
      <c r="J21" s="24" t="s">
        <v>75</v>
      </c>
      <c r="K21" s="143"/>
      <c r="L21" s="144"/>
      <c r="M21" s="44"/>
      <c r="N21" s="37" t="s">
        <v>77</v>
      </c>
      <c r="O21" s="42"/>
      <c r="P21" s="38">
        <v>43</v>
      </c>
      <c r="Q21" s="54"/>
      <c r="R21" s="37" t="s">
        <v>76</v>
      </c>
      <c r="S21" s="36">
        <v>2</v>
      </c>
      <c r="T21" s="35"/>
      <c r="U21" s="44"/>
      <c r="V21" s="24" t="s">
        <v>75</v>
      </c>
      <c r="W21" s="143"/>
      <c r="X21" s="144"/>
    </row>
    <row r="22" spans="1:25" ht="14.85" customHeight="1" x14ac:dyDescent="0.2">
      <c r="A22" s="37" t="s">
        <v>167</v>
      </c>
      <c r="B22" s="36">
        <v>1</v>
      </c>
      <c r="C22" s="38">
        <v>30</v>
      </c>
      <c r="D22" s="54"/>
      <c r="E22" s="136" t="s">
        <v>80</v>
      </c>
      <c r="F22" s="137"/>
      <c r="G22" s="137"/>
      <c r="H22" s="138"/>
      <c r="I22" s="43"/>
      <c r="J22" s="139" t="s">
        <v>78</v>
      </c>
      <c r="K22" s="140"/>
      <c r="L22" s="141"/>
      <c r="M22" s="57">
        <f>K16+K17+K18+K19+K20</f>
        <v>7</v>
      </c>
      <c r="N22" s="136" t="s">
        <v>80</v>
      </c>
      <c r="O22" s="137"/>
      <c r="P22" s="138"/>
      <c r="Q22" s="43"/>
      <c r="R22" s="37" t="s">
        <v>81</v>
      </c>
      <c r="S22" s="36">
        <v>1</v>
      </c>
      <c r="T22" s="35"/>
      <c r="U22" s="44"/>
      <c r="V22" s="139" t="s">
        <v>78</v>
      </c>
      <c r="W22" s="140"/>
      <c r="X22" s="141"/>
      <c r="Y22" s="56">
        <f>W16+W17+W18+W19+W20</f>
        <v>7</v>
      </c>
    </row>
    <row r="23" spans="1:25" ht="14.85" customHeight="1" x14ac:dyDescent="0.2">
      <c r="A23" s="37" t="s">
        <v>84</v>
      </c>
      <c r="B23" s="36">
        <v>1</v>
      </c>
      <c r="C23" s="35"/>
      <c r="D23" s="44"/>
      <c r="E23" s="136" t="s">
        <v>169</v>
      </c>
      <c r="F23" s="137"/>
      <c r="G23" s="137"/>
      <c r="H23" s="138"/>
      <c r="I23" s="43"/>
      <c r="J23" s="41" t="s">
        <v>83</v>
      </c>
      <c r="K23" s="36">
        <v>1</v>
      </c>
      <c r="L23" s="38">
        <v>39</v>
      </c>
      <c r="M23" s="54"/>
      <c r="N23" s="136" t="s">
        <v>85</v>
      </c>
      <c r="O23" s="137"/>
      <c r="P23" s="138"/>
      <c r="Q23" s="43"/>
      <c r="R23" s="10" t="s">
        <v>202</v>
      </c>
      <c r="S23" s="143"/>
      <c r="T23" s="144"/>
      <c r="U23" s="44"/>
      <c r="V23" s="41" t="s">
        <v>83</v>
      </c>
      <c r="W23" s="42"/>
      <c r="X23" s="38">
        <v>52</v>
      </c>
    </row>
    <row r="24" spans="1:25" ht="14.85" customHeight="1" x14ac:dyDescent="0.2">
      <c r="A24" s="37" t="s">
        <v>171</v>
      </c>
      <c r="B24" s="36">
        <v>1</v>
      </c>
      <c r="C24" s="35"/>
      <c r="D24" s="44"/>
      <c r="E24" s="139" t="s">
        <v>89</v>
      </c>
      <c r="F24" s="140"/>
      <c r="G24" s="143"/>
      <c r="H24" s="144"/>
      <c r="I24" s="44"/>
      <c r="J24" s="41" t="s">
        <v>87</v>
      </c>
      <c r="K24" s="36">
        <v>2</v>
      </c>
      <c r="L24" s="35"/>
      <c r="M24" s="44"/>
      <c r="N24" s="136" t="s">
        <v>87</v>
      </c>
      <c r="O24" s="137"/>
      <c r="P24" s="138"/>
      <c r="Q24" s="43"/>
      <c r="R24" s="139" t="s">
        <v>90</v>
      </c>
      <c r="S24" s="140"/>
      <c r="T24" s="141"/>
      <c r="U24" s="57">
        <f>S18+S19+S20+S21+S22</f>
        <v>7</v>
      </c>
      <c r="V24" s="136" t="s">
        <v>87</v>
      </c>
      <c r="W24" s="137"/>
      <c r="X24" s="138"/>
    </row>
    <row r="25" spans="1:25" ht="14.85" customHeight="1" x14ac:dyDescent="0.2">
      <c r="A25" s="37" t="s">
        <v>172</v>
      </c>
      <c r="B25" s="36">
        <v>1</v>
      </c>
      <c r="C25" s="35"/>
      <c r="D25" s="44"/>
      <c r="E25" s="139" t="s">
        <v>93</v>
      </c>
      <c r="F25" s="140"/>
      <c r="G25" s="140"/>
      <c r="H25" s="141"/>
      <c r="I25" s="83">
        <v>0</v>
      </c>
      <c r="J25" s="41" t="s">
        <v>91</v>
      </c>
      <c r="K25" s="36">
        <v>1</v>
      </c>
      <c r="L25" s="35"/>
      <c r="M25" s="44"/>
      <c r="N25" s="136" t="s">
        <v>94</v>
      </c>
      <c r="O25" s="137"/>
      <c r="P25" s="138"/>
      <c r="Q25" s="43"/>
      <c r="R25" s="37" t="s">
        <v>205</v>
      </c>
      <c r="S25" s="36">
        <v>1</v>
      </c>
      <c r="T25" s="38">
        <v>48</v>
      </c>
      <c r="U25" s="54"/>
      <c r="V25" s="24" t="s">
        <v>91</v>
      </c>
      <c r="W25" s="137" t="s">
        <v>173</v>
      </c>
      <c r="X25" s="138"/>
    </row>
    <row r="26" spans="1:25" ht="14.85" customHeight="1" x14ac:dyDescent="0.2">
      <c r="A26" s="37" t="s">
        <v>175</v>
      </c>
      <c r="B26" s="36">
        <v>1</v>
      </c>
      <c r="C26" s="35"/>
      <c r="D26" s="44"/>
      <c r="E26" s="73" t="s">
        <v>4</v>
      </c>
      <c r="F26" s="71">
        <v>25</v>
      </c>
      <c r="G26" s="42"/>
      <c r="H26" s="38">
        <v>35</v>
      </c>
      <c r="I26" s="54"/>
      <c r="J26" s="41" t="s">
        <v>95</v>
      </c>
      <c r="K26" s="36">
        <v>2</v>
      </c>
      <c r="L26" s="35"/>
      <c r="M26" s="44"/>
      <c r="N26" s="10" t="s">
        <v>97</v>
      </c>
      <c r="O26" s="143"/>
      <c r="P26" s="144"/>
      <c r="Q26" s="44"/>
      <c r="R26" s="37" t="s">
        <v>95</v>
      </c>
      <c r="S26" s="36">
        <v>2</v>
      </c>
      <c r="T26" s="35"/>
      <c r="U26" s="44"/>
      <c r="V26" s="24" t="s">
        <v>95</v>
      </c>
      <c r="W26" s="21" t="s">
        <v>177</v>
      </c>
      <c r="X26" s="17"/>
    </row>
    <row r="27" spans="1:25" ht="14.85" customHeight="1" x14ac:dyDescent="0.2">
      <c r="A27" s="10" t="s">
        <v>179</v>
      </c>
      <c r="B27" s="181">
        <v>1</v>
      </c>
      <c r="C27" s="182"/>
      <c r="D27" s="72"/>
      <c r="E27" s="136" t="s">
        <v>100</v>
      </c>
      <c r="F27" s="137"/>
      <c r="G27" s="137"/>
      <c r="H27" s="138"/>
      <c r="I27" s="43"/>
      <c r="J27" s="41" t="s">
        <v>98</v>
      </c>
      <c r="K27" s="36">
        <v>1</v>
      </c>
      <c r="L27" s="35"/>
      <c r="M27" s="44"/>
      <c r="N27" s="139" t="s">
        <v>101</v>
      </c>
      <c r="O27" s="140"/>
      <c r="P27" s="141"/>
      <c r="Q27" s="83">
        <v>0</v>
      </c>
      <c r="R27" s="37" t="s">
        <v>201</v>
      </c>
      <c r="S27" s="36">
        <v>1</v>
      </c>
      <c r="T27" s="35"/>
      <c r="U27" s="44"/>
      <c r="V27" s="24" t="s">
        <v>98</v>
      </c>
      <c r="W27" s="21" t="s">
        <v>180</v>
      </c>
      <c r="X27" s="17"/>
    </row>
    <row r="28" spans="1:25" ht="14.85" customHeight="1" x14ac:dyDescent="0.2">
      <c r="A28" s="139" t="s">
        <v>183</v>
      </c>
      <c r="B28" s="140"/>
      <c r="C28" s="141"/>
      <c r="D28" s="57">
        <f>B22+B23+B24+B25+B26+B27</f>
        <v>6</v>
      </c>
      <c r="E28" s="136" t="s">
        <v>104</v>
      </c>
      <c r="F28" s="137"/>
      <c r="G28" s="137"/>
      <c r="H28" s="138"/>
      <c r="I28" s="43"/>
      <c r="J28" s="24" t="s">
        <v>102</v>
      </c>
      <c r="K28" s="143"/>
      <c r="L28" s="144"/>
      <c r="M28" s="44"/>
      <c r="N28" s="37" t="s">
        <v>105</v>
      </c>
      <c r="O28" s="36">
        <v>1</v>
      </c>
      <c r="P28" s="38">
        <v>44</v>
      </c>
      <c r="Q28" s="54"/>
      <c r="R28" s="37" t="s">
        <v>103</v>
      </c>
      <c r="S28" s="36">
        <v>2</v>
      </c>
      <c r="T28" s="35"/>
      <c r="U28" s="44"/>
      <c r="V28" s="24" t="s">
        <v>102</v>
      </c>
      <c r="W28" s="143"/>
      <c r="X28" s="144"/>
    </row>
    <row r="29" spans="1:25" ht="14.85" customHeight="1" x14ac:dyDescent="0.2">
      <c r="A29" s="37" t="s">
        <v>186</v>
      </c>
      <c r="B29" s="36">
        <v>1</v>
      </c>
      <c r="C29" s="38">
        <v>31</v>
      </c>
      <c r="D29" s="54"/>
      <c r="E29" s="136" t="s">
        <v>108</v>
      </c>
      <c r="F29" s="137"/>
      <c r="G29" s="137"/>
      <c r="H29" s="138"/>
      <c r="I29" s="43"/>
      <c r="J29" s="139" t="s">
        <v>106</v>
      </c>
      <c r="K29" s="140"/>
      <c r="L29" s="141"/>
      <c r="M29" s="57">
        <f>K23+K24+K25+K26+K27</f>
        <v>7</v>
      </c>
      <c r="N29" s="37" t="s">
        <v>108</v>
      </c>
      <c r="O29" s="36">
        <v>2</v>
      </c>
      <c r="P29" s="35"/>
      <c r="Q29" s="44"/>
      <c r="R29" s="37" t="s">
        <v>200</v>
      </c>
      <c r="S29" s="36">
        <v>1</v>
      </c>
      <c r="T29" s="35"/>
      <c r="U29" s="44"/>
      <c r="V29" s="139" t="s">
        <v>106</v>
      </c>
      <c r="W29" s="140"/>
      <c r="X29" s="141"/>
      <c r="Y29" s="85">
        <v>0</v>
      </c>
    </row>
    <row r="30" spans="1:25" ht="14.85" customHeight="1" x14ac:dyDescent="0.2">
      <c r="A30" s="37" t="s">
        <v>110</v>
      </c>
      <c r="B30" s="36">
        <v>1</v>
      </c>
      <c r="C30" s="35"/>
      <c r="D30" s="44"/>
      <c r="E30" s="136" t="s">
        <v>189</v>
      </c>
      <c r="F30" s="137"/>
      <c r="G30" s="137"/>
      <c r="H30" s="138"/>
      <c r="I30" s="43"/>
      <c r="J30" s="41" t="s">
        <v>109</v>
      </c>
      <c r="K30" s="36">
        <v>1</v>
      </c>
      <c r="L30" s="38">
        <v>40</v>
      </c>
      <c r="M30" s="54"/>
      <c r="N30" s="37" t="s">
        <v>112</v>
      </c>
      <c r="O30" s="36">
        <v>1</v>
      </c>
      <c r="P30" s="35"/>
      <c r="Q30" s="44"/>
      <c r="R30" s="10" t="s">
        <v>113</v>
      </c>
      <c r="S30" s="143"/>
      <c r="T30" s="144"/>
      <c r="U30" s="44"/>
      <c r="V30" s="41" t="s">
        <v>109</v>
      </c>
      <c r="W30" s="42"/>
      <c r="X30" s="38">
        <v>1</v>
      </c>
    </row>
    <row r="31" spans="1:25" ht="14.85" customHeight="1" x14ac:dyDescent="0.2">
      <c r="A31" s="37" t="s">
        <v>192</v>
      </c>
      <c r="B31" s="36">
        <v>1</v>
      </c>
      <c r="C31" s="35"/>
      <c r="D31" s="44"/>
      <c r="E31" s="139" t="s">
        <v>115</v>
      </c>
      <c r="F31" s="140"/>
      <c r="G31" s="143"/>
      <c r="H31" s="144"/>
      <c r="I31" s="44"/>
      <c r="J31" s="41" t="s">
        <v>114</v>
      </c>
      <c r="K31" s="36">
        <v>2</v>
      </c>
      <c r="L31" s="35"/>
      <c r="M31" s="44"/>
      <c r="N31" s="37" t="s">
        <v>114</v>
      </c>
      <c r="O31" s="36">
        <v>2</v>
      </c>
      <c r="P31" s="35"/>
      <c r="Q31" s="44"/>
      <c r="R31" s="139" t="s">
        <v>116</v>
      </c>
      <c r="S31" s="140"/>
      <c r="T31" s="141"/>
      <c r="U31" s="57">
        <f>S25+S26+S27+S28+S29</f>
        <v>7</v>
      </c>
      <c r="V31" s="136" t="s">
        <v>114</v>
      </c>
      <c r="W31" s="137"/>
      <c r="X31" s="138"/>
    </row>
    <row r="32" spans="1:25" ht="14.85" customHeight="1" x14ac:dyDescent="0.2">
      <c r="A32" s="37" t="s">
        <v>194</v>
      </c>
      <c r="B32" s="36">
        <v>1</v>
      </c>
      <c r="C32" s="35"/>
      <c r="D32" s="44"/>
      <c r="E32" s="139" t="s">
        <v>196</v>
      </c>
      <c r="F32" s="140"/>
      <c r="G32" s="140"/>
      <c r="H32" s="141"/>
      <c r="I32" s="87">
        <v>0</v>
      </c>
      <c r="J32" s="169"/>
      <c r="K32" s="170"/>
      <c r="L32" s="177"/>
      <c r="M32" s="69"/>
      <c r="N32" s="37" t="s">
        <v>120</v>
      </c>
      <c r="O32" s="36">
        <v>1</v>
      </c>
      <c r="P32" s="35"/>
      <c r="Q32" s="69"/>
      <c r="R32" s="178"/>
      <c r="S32" s="179"/>
      <c r="T32" s="180"/>
      <c r="U32" s="45"/>
      <c r="V32" s="136" t="s">
        <v>117</v>
      </c>
      <c r="W32" s="137"/>
      <c r="X32" s="138"/>
      <c r="Y32" s="104"/>
    </row>
    <row r="35" spans="3:11" ht="13.5" thickBot="1" x14ac:dyDescent="0.25"/>
    <row r="36" spans="3:11" ht="13.5" thickBot="1" x14ac:dyDescent="0.25">
      <c r="H36" s="103" t="s">
        <v>246</v>
      </c>
      <c r="I36" s="124"/>
      <c r="K36" s="129" t="s">
        <v>249</v>
      </c>
    </row>
    <row r="37" spans="3:11" x14ac:dyDescent="0.2">
      <c r="C37" s="103">
        <v>2025</v>
      </c>
      <c r="D37" s="116" t="s">
        <v>227</v>
      </c>
      <c r="E37" s="117"/>
      <c r="H37" s="125">
        <v>2023</v>
      </c>
      <c r="I37" s="107">
        <f>'October-December 2023'!C43</f>
        <v>63</v>
      </c>
      <c r="K37" s="128">
        <f>I37*2</f>
        <v>126</v>
      </c>
    </row>
    <row r="38" spans="3:11" x14ac:dyDescent="0.2">
      <c r="C38" s="112" t="s">
        <v>241</v>
      </c>
      <c r="D38" s="94">
        <f>B2+B3+B4+B5+B6+D14+D21+D28+B29+B30+B31+B32</f>
        <v>27</v>
      </c>
      <c r="E38" s="118"/>
      <c r="H38" s="125">
        <v>2024</v>
      </c>
      <c r="I38" s="107">
        <f>'2024 January-June'!C42+'2024 July-December'!C43</f>
        <v>296</v>
      </c>
      <c r="K38" s="128">
        <f>I38*2</f>
        <v>592</v>
      </c>
    </row>
    <row r="39" spans="3:11" ht="13.5" thickBot="1" x14ac:dyDescent="0.25">
      <c r="C39" s="112" t="s">
        <v>242</v>
      </c>
      <c r="D39" s="94">
        <f>G2+G3+I11</f>
        <v>8</v>
      </c>
      <c r="E39" s="118"/>
      <c r="H39" s="126">
        <v>2025</v>
      </c>
      <c r="I39" s="109">
        <f>'2025 January-June'!C42+'2025  July-December'!D44</f>
        <v>293</v>
      </c>
      <c r="K39" s="128">
        <f>I39*2</f>
        <v>586</v>
      </c>
    </row>
    <row r="40" spans="3:11" ht="13.5" thickBot="1" x14ac:dyDescent="0.25">
      <c r="C40" s="112" t="s">
        <v>243</v>
      </c>
      <c r="D40" s="94">
        <f>M8+M15+M22+M29+K30+K31</f>
        <v>31</v>
      </c>
      <c r="E40" s="118"/>
      <c r="I40" s="102">
        <f>SUM(I37:I39)</f>
        <v>652</v>
      </c>
      <c r="J40" s="127" t="s">
        <v>248</v>
      </c>
      <c r="K40" s="130">
        <f>SUM(K37:K39)</f>
        <v>1304</v>
      </c>
    </row>
    <row r="41" spans="3:11" x14ac:dyDescent="0.2">
      <c r="C41" s="112" t="s">
        <v>217</v>
      </c>
      <c r="D41" s="94">
        <f>O2+O3+O4+Q13+Q20+U3</f>
        <v>25</v>
      </c>
      <c r="E41" s="118"/>
    </row>
    <row r="42" spans="3:11" x14ac:dyDescent="0.2">
      <c r="C42" s="112" t="s">
        <v>218</v>
      </c>
      <c r="D42" s="94">
        <f>U10+U17+U24+U31</f>
        <v>28</v>
      </c>
      <c r="E42" s="118"/>
      <c r="H42" s="77" t="s">
        <v>247</v>
      </c>
    </row>
    <row r="43" spans="3:11" ht="13.5" thickBot="1" x14ac:dyDescent="0.25">
      <c r="C43" s="113" t="s">
        <v>219</v>
      </c>
      <c r="D43" s="119">
        <f>Y8+Y15+Y22</f>
        <v>21</v>
      </c>
      <c r="E43" s="120"/>
    </row>
    <row r="44" spans="3:11" ht="13.5" thickBot="1" x14ac:dyDescent="0.25">
      <c r="C44"/>
      <c r="D44" s="114">
        <f>SUM(D38:D43)</f>
        <v>140</v>
      </c>
      <c r="E44" s="115" t="s">
        <v>228</v>
      </c>
    </row>
  </sheetData>
  <mergeCells count="77">
    <mergeCell ref="R3:T3"/>
    <mergeCell ref="E4:H4"/>
    <mergeCell ref="O5:P5"/>
    <mergeCell ref="B6:C6"/>
    <mergeCell ref="N6:P6"/>
    <mergeCell ref="A7:C7"/>
    <mergeCell ref="K7:L7"/>
    <mergeCell ref="J8:L8"/>
    <mergeCell ref="E3:F3"/>
    <mergeCell ref="G3:H3"/>
    <mergeCell ref="B13:C13"/>
    <mergeCell ref="E13:H13"/>
    <mergeCell ref="N13:P13"/>
    <mergeCell ref="V8:X8"/>
    <mergeCell ref="S9:T9"/>
    <mergeCell ref="E10:F10"/>
    <mergeCell ref="G10:H10"/>
    <mergeCell ref="R10:T10"/>
    <mergeCell ref="W14:X14"/>
    <mergeCell ref="E15:H15"/>
    <mergeCell ref="J15:L15"/>
    <mergeCell ref="V15:X15"/>
    <mergeCell ref="E11:H11"/>
    <mergeCell ref="O12:P12"/>
    <mergeCell ref="S16:T16"/>
    <mergeCell ref="E17:F17"/>
    <mergeCell ref="G17:H17"/>
    <mergeCell ref="R17:T17"/>
    <mergeCell ref="A14:C14"/>
    <mergeCell ref="E14:H14"/>
    <mergeCell ref="K14:L14"/>
    <mergeCell ref="E16:H16"/>
    <mergeCell ref="S23:T23"/>
    <mergeCell ref="E18:H18"/>
    <mergeCell ref="O19:P19"/>
    <mergeCell ref="B20:C20"/>
    <mergeCell ref="E20:H20"/>
    <mergeCell ref="N20:P20"/>
    <mergeCell ref="A21:C21"/>
    <mergeCell ref="E21:H21"/>
    <mergeCell ref="K21:L21"/>
    <mergeCell ref="E23:H23"/>
    <mergeCell ref="N23:P23"/>
    <mergeCell ref="W21:X21"/>
    <mergeCell ref="E22:H22"/>
    <mergeCell ref="J22:L22"/>
    <mergeCell ref="N22:P22"/>
    <mergeCell ref="V22:X22"/>
    <mergeCell ref="V24:X24"/>
    <mergeCell ref="E25:H25"/>
    <mergeCell ref="N25:P25"/>
    <mergeCell ref="W25:X25"/>
    <mergeCell ref="O26:P26"/>
    <mergeCell ref="E24:F24"/>
    <mergeCell ref="G24:H24"/>
    <mergeCell ref="N24:P24"/>
    <mergeCell ref="R24:T24"/>
    <mergeCell ref="B27:C27"/>
    <mergeCell ref="E27:H27"/>
    <mergeCell ref="N27:P27"/>
    <mergeCell ref="A28:C28"/>
    <mergeCell ref="E28:H28"/>
    <mergeCell ref="K28:L28"/>
    <mergeCell ref="W28:X28"/>
    <mergeCell ref="E29:H29"/>
    <mergeCell ref="J29:L29"/>
    <mergeCell ref="V29:X29"/>
    <mergeCell ref="E30:H30"/>
    <mergeCell ref="S30:T30"/>
    <mergeCell ref="E31:F31"/>
    <mergeCell ref="G31:H31"/>
    <mergeCell ref="R31:T31"/>
    <mergeCell ref="V31:X31"/>
    <mergeCell ref="E32:H32"/>
    <mergeCell ref="J32:L32"/>
    <mergeCell ref="R32:T32"/>
    <mergeCell ref="V32:X3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E E A A B Q S w M E F A A C A A g A V V G Y V u J E t 3 m m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W Z r p W Z g Y 6 R n Y 6 M P E b H w z 8 x D y R k D n g m S R B G 2 c S 3 N K S o t S 7 d I y d d 0 8 b f R h X B t 9 q B f s A F B L A w Q U A A I A C A B V U Z h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V G Y V l X L c J p 5 A Q A A + w c A A B M A H A B G b 3 J t d W x h c y 9 T Z W N 0 a W 9 u M S 5 t I K I Y A C i g F A A A A A A A A A A A A A A A A A A A A A A A A A A A A O W T z W v C M B j G 7 4 X + D y F e K p T S p H 5 M R k / K Q N h B 0 J 2 s h 8 y m W k y T 0 q S w I f 7 v S / 3 C S d / L t s P Y P F R 4 n z x v n h / t o / n a 5 E q i + e m f P L q O 6 + g t q 3 i K O v i Z S 6 N Y v m O G 1 a J G N K R 9 V K Y Z R j E S 3 L g O s r + 5 q q s 1 t 5 N Z m g U L 9 i q 4 9 p 5 y w Y O x k s b 6 t Y e T R L C q D o R a M 5 H U m l c 6 e b H P i V 2 b Z G F E o j 4 Z 9 Z I J 1 z u j y q T l 0 q C 5 t O u j 5 b Q o B S / s A d a k j T E J I r z q u k 4 u b 8 N 8 h j h m C k O C v B n b c E S 6 v y 2 + f 0 p y z R m f Q + 2 X 0 z S + x s e r w 7 K 5 c n U + 3 s H j L Z M b i 7 h 4 L 3 n D d D w Z L C o m d a a q Y q x E X c h G 1 N 5 l i b / f 4 9 O c Y B 8 Z q y H D 3 8 z B R 5 c 5 t f O p N I N e 0 D h v h A g w 9 C B D H z A M g P k Q W v Q A C S N g E w k h B y G g A o I T i J y A 6 A R i J w P Q M o Q s I D 6 B + C n I T 8 H X D u J T C J / e 4 R 9 u e n j 3 c b Y W k p 4 L S X 9 5 I W l 7 I e l P F J J + s 5 C t w p c a 2 W r 4 a 5 V s V / 5 p J z 8 A U E s B A i 0 A F A A C A A g A V V G Y V u J E t 3 m m A A A A 9 Q A A A B I A A A A A A A A A A A A A A A A A A A A A A E N v b m Z p Z y 9 Q Y W N r Y W d l L n h t b F B L A Q I t A B Q A A g A I A F V R m F Y P y u m r p A A A A O k A A A A T A A A A A A A A A A A A A A A A A P I A A A B b Q 2 9 u d G V u d F 9 U e X B l c 1 0 u e G 1 s U E s B A i 0 A F A A C A A g A V V G Y V l X L c J p 5 A Q A A + w c A A B M A A A A A A A A A A A A A A A A A 4 w E A A E Z v c m 1 1 b G F z L 1 N l Y 3 R p b 2 4 x L m 1 Q S w U G A A A A A A M A A w D C A A A A q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K j I A A A A A A A A I M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G V u d G 9 h a W t h d G F 1 b H U l M j A y M D I 1 J T I w c G R m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j R U M D c 6 M D g 6 N D I u N z M w M z U 1 M l o i I C 8 + P E V u d H J 5 I F R 5 c G U 9 I k Z p b G x D b 2 x 1 b W 5 U e X B l c y I g V m F s d W U 9 I n N C Z 1 l H I i A v P j x F b n R y e S B U e X B l P S J G a W x s Q 2 9 s d W 1 u T m F t Z X M i I F Z h b H V l P S J z W y Z x d W 9 0 O 0 l k J n F 1 b 3 Q 7 L C Z x d W 9 0 O 0 5 h b W U m c X V v d D s s J n F 1 b 3 Q 7 S 2 l u Z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0 l k J n F 1 b 3 Q 7 X S w m c X V v d D t x d W V y e V J l b G F 0 a W 9 u c 2 h p c H M m c X V v d D s 6 W 1 0 s J n F 1 b 3 Q 7 Y 2 9 s d W 1 u S W R l b n R p d G l l c y Z x d W 9 0 O z p b J n F 1 b 3 Q 7 U 2 V j d G l v b j E v T G V u d G 9 h a W t h d G F 1 b H U g M j A y N S B w Z G Y v U 2 9 1 c m N l L n t J Z C w w f S Z x d W 9 0 O y w m c X V v d D t T Z W N 0 a W 9 u M S 9 M Z W 5 0 b 2 F p a 2 F 0 Y X V s d S A y M D I 1 I H B k Z i 9 T b 3 V y Y 2 U u e 0 5 h b W U s M X 0 m c X V v d D s s J n F 1 b 3 Q 7 U 2 V j d G l v b j E v T G V u d G 9 h a W t h d G F 1 b H U g M j A y N S B w Z G Y v U 2 9 1 c m N l L n t L a W 5 k L D J 9 J n F 1 b 3 Q 7 X S w m c X V v d D t D b 2 x 1 b W 5 D b 3 V u d C Z x d W 9 0 O z o z L C Z x d W 9 0 O 0 t l e U N v b H V t b k 5 h b W V z J n F 1 b 3 Q 7 O l s m c X V v d D t J Z C Z x d W 9 0 O 1 0 s J n F 1 b 3 Q 7 Q 2 9 s d W 1 u S W R l b n R p d G l l c y Z x d W 9 0 O z p b J n F 1 b 3 Q 7 U 2 V j d G l v b j E v T G V u d G 9 h a W t h d G F 1 b H U g M j A y N S B w Z G Y v U 2 9 1 c m N l L n t J Z C w w f S Z x d W 9 0 O y w m c X V v d D t T Z W N 0 a W 9 u M S 9 M Z W 5 0 b 2 F p a 2 F 0 Y X V s d S A y M D I 1 I H B k Z i 9 T b 3 V y Y 2 U u e 0 5 h b W U s M X 0 m c X V v d D s s J n F 1 b 3 Q 7 U 2 V j d G l v b j E v T G V u d G 9 h a W t h d G F 1 b H U g M j A y N S B w Z G Y v U 2 9 1 c m N l L n t L a W 5 k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Z W 5 0 b 2 F p a 2 F 0 Y X V s d S U y M D I w M j U l M j B w Z G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j R U M D c 6 M D k 6 N D I u N D U 5 O D E z N F o i I C 8 + P E V u d H J 5 I F R 5 c G U 9 I k Z p b G x D b 2 x 1 b W 5 U e X B l c y I g V m F s d W U 9 I n N C Z 0 1 H Q X d Z R 0 F 3 T U d B d 0 1 E Q m d N R 0 F 3 W U R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D a G F u Z 2 V k I F R 5 c G U u e 0 N v b H V t b j E s M H 0 m c X V v d D s s J n F 1 b 3 Q 7 U 2 V j d G l v b j E v V G F i b G U w M D E g K F B h Z 2 U g M S k v Q 2 h h b m d l Z C B U e X B l L n t D b 2 x 1 b W 4 y L D F 9 J n F 1 b 3 Q 7 L C Z x d W 9 0 O 1 N l Y 3 R p b 2 4 x L 1 R h Y m x l M D A x I C h Q Y W d l I D E p L 0 N o Y W 5 n Z W Q g V H l w Z S 5 7 Q 2 9 s d W 1 u M y w y f S Z x d W 9 0 O y w m c X V v d D t T Z W N 0 a W 9 u M S 9 U Y W J s Z T A w M S A o U G F n Z S A x K S 9 D a G F u Z 2 V k I F R 5 c G U u e 0 N v b H V t b j Q s M 3 0 m c X V v d D s s J n F 1 b 3 Q 7 U 2 V j d G l v b j E v V G F i b G U w M D E g K F B h Z 2 U g M S k v Q 2 h h b m d l Z C B U e X B l L n t D b 2 x 1 b W 4 1 L D R 9 J n F 1 b 3 Q 7 L C Z x d W 9 0 O 1 N l Y 3 R p b 2 4 x L 1 R h Y m x l M D A x I C h Q Y W d l I D E p L 0 N o Y W 5 n Z W Q g V H l w Z S 5 7 Q 2 9 s d W 1 u N i w 1 f S Z x d W 9 0 O y w m c X V v d D t T Z W N 0 a W 9 u M S 9 U Y W J s Z T A w M S A o U G F n Z S A x K S 9 D a G F u Z 2 V k I F R 5 c G U u e 0 N v b H V t b j c s N n 0 m c X V v d D s s J n F 1 b 3 Q 7 U 2 V j d G l v b j E v V G F i b G U w M D E g K F B h Z 2 U g M S k v Q 2 h h b m d l Z C B U e X B l L n t D b 2 x 1 b W 4 4 L D d 9 J n F 1 b 3 Q 7 L C Z x d W 9 0 O 1 N l Y 3 R p b 2 4 x L 1 R h Y m x l M D A x I C h Q Y W d l I D E p L 0 N o Y W 5 n Z W Q g V H l w Z S 5 7 Q 2 9 s d W 1 u O S w 4 f S Z x d W 9 0 O y w m c X V v d D t T Z W N 0 a W 9 u M S 9 U Y W J s Z T A w M S A o U G F n Z S A x K S 9 D a G F u Z 2 V k I F R 5 c G U u e 0 N v b H V t b j E w L D l 9 J n F 1 b 3 Q 7 L C Z x d W 9 0 O 1 N l Y 3 R p b 2 4 x L 1 R h Y m x l M D A x I C h Q Y W d l I D E p L 0 N o Y W 5 n Z W Q g V H l w Z S 5 7 Q 2 9 s d W 1 u M T E s M T B 9 J n F 1 b 3 Q 7 L C Z x d W 9 0 O 1 N l Y 3 R p b 2 4 x L 1 R h Y m x l M D A x I C h Q Y W d l I D E p L 0 N o Y W 5 n Z W Q g V H l w Z S 5 7 Q 2 9 s d W 1 u M T I s M T F 9 J n F 1 b 3 Q 7 L C Z x d W 9 0 O 1 N l Y 3 R p b 2 4 x L 1 R h Y m x l M D A x I C h Q Y W d l I D E p L 0 N o Y W 5 n Z W Q g V H l w Z S 5 7 Q 2 9 s d W 1 u M T M s M T J 9 J n F 1 b 3 Q 7 L C Z x d W 9 0 O 1 N l Y 3 R p b 2 4 x L 1 R h Y m x l M D A x I C h Q Y W d l I D E p L 0 N o Y W 5 n Z W Q g V H l w Z S 5 7 Q 2 9 s d W 1 u M T Q s M T N 9 J n F 1 b 3 Q 7 L C Z x d W 9 0 O 1 N l Y 3 R p b 2 4 x L 1 R h Y m x l M D A x I C h Q Y W d l I D E p L 0 N o Y W 5 n Z W Q g V H l w Z S 5 7 Q 2 9 s d W 1 u M T U s M T R 9 J n F 1 b 3 Q 7 L C Z x d W 9 0 O 1 N l Y 3 R p b 2 4 x L 1 R h Y m x l M D A x I C h Q Y W d l I D E p L 0 N o Y W 5 n Z W Q g V H l w Z S 5 7 Q 2 9 s d W 1 u M T Y s M T V 9 J n F 1 b 3 Q 7 L C Z x d W 9 0 O 1 N l Y 3 R p b 2 4 x L 1 R h Y m x l M D A x I C h Q Y W d l I D E p L 0 N o Y W 5 n Z W Q g V H l w Z S 5 7 Q 2 9 s d W 1 u M T c s M T Z 9 J n F 1 b 3 Q 7 L C Z x d W 9 0 O 1 N l Y 3 R p b 2 4 x L 1 R h Y m x l M D A x I C h Q Y W d l I D E p L 0 N o Y W 5 n Z W Q g V H l w Z S 5 7 Q 2 9 s d W 1 u M T g s M T d 9 J n F 1 b 3 Q 7 L C Z x d W 9 0 O 1 N l Y 3 R p b 2 4 x L 1 R h Y m x l M D A x I C h Q Y W d l I D E p L 0 N o Y W 5 n Z W Q g V H l w Z S 5 7 Q 2 9 s d W 1 u M T k s M T h 9 J n F 1 b 3 Q 7 L C Z x d W 9 0 O 1 N l Y 3 R p b 2 4 x L 1 R h Y m x l M D A x I C h Q Y W d l I D E p L 0 N o Y W 5 n Z W Q g V H l w Z S 5 7 Q 2 9 s d W 1 u M j A s M T l 9 J n F 1 b 3 Q 7 L C Z x d W 9 0 O 1 N l Y 3 R p b 2 4 x L 1 R h Y m x l M D A x I C h Q Y W d l I D E p L 0 N o Y W 5 n Z W Q g V H l w Z S 5 7 Q 2 9 s d W 1 u M j E s M j B 9 J n F 1 b 3 Q 7 L C Z x d W 9 0 O 1 N l Y 3 R p b 2 4 x L 1 R h Y m x l M D A x I C h Q Y W d l I D E p L 0 N o Y W 5 n Z W Q g V H l w Z S 5 7 Q 2 9 s d W 1 u M j I s M j F 9 J n F 1 b 3 Q 7 L C Z x d W 9 0 O 1 N l Y 3 R p b 2 4 x L 1 R h Y m x l M D A x I C h Q Y W d l I D E p L 0 N o Y W 5 n Z W Q g V H l w Z S 5 7 Q 2 9 s d W 1 u M j M s M j J 9 J n F 1 b 3 Q 7 L C Z x d W 9 0 O 1 N l Y 3 R p b 2 4 x L 1 R h Y m x l M D A x I C h Q Y W d l I D E p L 0 N o Y W 5 n Z W Q g V H l w Z S 5 7 Q 2 9 s d W 1 u M j Q s M j N 9 J n F 1 b 3 Q 7 X S w m c X V v d D t D b 2 x 1 b W 5 D b 3 V u d C Z x d W 9 0 O z o y N C w m c X V v d D t L Z X l D b 2 x 1 b W 5 O Y W 1 l c y Z x d W 9 0 O z p b X S w m c X V v d D t D b 2 x 1 b W 5 J Z G V u d G l 0 a W V z J n F 1 b 3 Q 7 O l s m c X V v d D t T Z W N 0 a W 9 u M S 9 U Y W J s Z T A w M S A o U G F n Z S A x K S 9 D a G F u Z 2 V k I F R 5 c G U u e 0 N v b H V t b j E s M H 0 m c X V v d D s s J n F 1 b 3 Q 7 U 2 V j d G l v b j E v V G F i b G U w M D E g K F B h Z 2 U g M S k v Q 2 h h b m d l Z C B U e X B l L n t D b 2 x 1 b W 4 y L D F 9 J n F 1 b 3 Q 7 L C Z x d W 9 0 O 1 N l Y 3 R p b 2 4 x L 1 R h Y m x l M D A x I C h Q Y W d l I D E p L 0 N o Y W 5 n Z W Q g V H l w Z S 5 7 Q 2 9 s d W 1 u M y w y f S Z x d W 9 0 O y w m c X V v d D t T Z W N 0 a W 9 u M S 9 U Y W J s Z T A w M S A o U G F n Z S A x K S 9 D a G F u Z 2 V k I F R 5 c G U u e 0 N v b H V t b j Q s M 3 0 m c X V v d D s s J n F 1 b 3 Q 7 U 2 V j d G l v b j E v V G F i b G U w M D E g K F B h Z 2 U g M S k v Q 2 h h b m d l Z C B U e X B l L n t D b 2 x 1 b W 4 1 L D R 9 J n F 1 b 3 Q 7 L C Z x d W 9 0 O 1 N l Y 3 R p b 2 4 x L 1 R h Y m x l M D A x I C h Q Y W d l I D E p L 0 N o Y W 5 n Z W Q g V H l w Z S 5 7 Q 2 9 s d W 1 u N i w 1 f S Z x d W 9 0 O y w m c X V v d D t T Z W N 0 a W 9 u M S 9 U Y W J s Z T A w M S A o U G F n Z S A x K S 9 D a G F u Z 2 V k I F R 5 c G U u e 0 N v b H V t b j c s N n 0 m c X V v d D s s J n F 1 b 3 Q 7 U 2 V j d G l v b j E v V G F i b G U w M D E g K F B h Z 2 U g M S k v Q 2 h h b m d l Z C B U e X B l L n t D b 2 x 1 b W 4 4 L D d 9 J n F 1 b 3 Q 7 L C Z x d W 9 0 O 1 N l Y 3 R p b 2 4 x L 1 R h Y m x l M D A x I C h Q Y W d l I D E p L 0 N o Y W 5 n Z W Q g V H l w Z S 5 7 Q 2 9 s d W 1 u O S w 4 f S Z x d W 9 0 O y w m c X V v d D t T Z W N 0 a W 9 u M S 9 U Y W J s Z T A w M S A o U G F n Z S A x K S 9 D a G F u Z 2 V k I F R 5 c G U u e 0 N v b H V t b j E w L D l 9 J n F 1 b 3 Q 7 L C Z x d W 9 0 O 1 N l Y 3 R p b 2 4 x L 1 R h Y m x l M D A x I C h Q Y W d l I D E p L 0 N o Y W 5 n Z W Q g V H l w Z S 5 7 Q 2 9 s d W 1 u M T E s M T B 9 J n F 1 b 3 Q 7 L C Z x d W 9 0 O 1 N l Y 3 R p b 2 4 x L 1 R h Y m x l M D A x I C h Q Y W d l I D E p L 0 N o Y W 5 n Z W Q g V H l w Z S 5 7 Q 2 9 s d W 1 u M T I s M T F 9 J n F 1 b 3 Q 7 L C Z x d W 9 0 O 1 N l Y 3 R p b 2 4 x L 1 R h Y m x l M D A x I C h Q Y W d l I D E p L 0 N o Y W 5 n Z W Q g V H l w Z S 5 7 Q 2 9 s d W 1 u M T M s M T J 9 J n F 1 b 3 Q 7 L C Z x d W 9 0 O 1 N l Y 3 R p b 2 4 x L 1 R h Y m x l M D A x I C h Q Y W d l I D E p L 0 N o Y W 5 n Z W Q g V H l w Z S 5 7 Q 2 9 s d W 1 u M T Q s M T N 9 J n F 1 b 3 Q 7 L C Z x d W 9 0 O 1 N l Y 3 R p b 2 4 x L 1 R h Y m x l M D A x I C h Q Y W d l I D E p L 0 N o Y W 5 n Z W Q g V H l w Z S 5 7 Q 2 9 s d W 1 u M T U s M T R 9 J n F 1 b 3 Q 7 L C Z x d W 9 0 O 1 N l Y 3 R p b 2 4 x L 1 R h Y m x l M D A x I C h Q Y W d l I D E p L 0 N o Y W 5 n Z W Q g V H l w Z S 5 7 Q 2 9 s d W 1 u M T Y s M T V 9 J n F 1 b 3 Q 7 L C Z x d W 9 0 O 1 N l Y 3 R p b 2 4 x L 1 R h Y m x l M D A x I C h Q Y W d l I D E p L 0 N o Y W 5 n Z W Q g V H l w Z S 5 7 Q 2 9 s d W 1 u M T c s M T Z 9 J n F 1 b 3 Q 7 L C Z x d W 9 0 O 1 N l Y 3 R p b 2 4 x L 1 R h Y m x l M D A x I C h Q Y W d l I D E p L 0 N o Y W 5 n Z W Q g V H l w Z S 5 7 Q 2 9 s d W 1 u M T g s M T d 9 J n F 1 b 3 Q 7 L C Z x d W 9 0 O 1 N l Y 3 R p b 2 4 x L 1 R h Y m x l M D A x I C h Q Y W d l I D E p L 0 N o Y W 5 n Z W Q g V H l w Z S 5 7 Q 2 9 s d W 1 u M T k s M T h 9 J n F 1 b 3 Q 7 L C Z x d W 9 0 O 1 N l Y 3 R p b 2 4 x L 1 R h Y m x l M D A x I C h Q Y W d l I D E p L 0 N o Y W 5 n Z W Q g V H l w Z S 5 7 Q 2 9 s d W 1 u M j A s M T l 9 J n F 1 b 3 Q 7 L C Z x d W 9 0 O 1 N l Y 3 R p b 2 4 x L 1 R h Y m x l M D A x I C h Q Y W d l I D E p L 0 N o Y W 5 n Z W Q g V H l w Z S 5 7 Q 2 9 s d W 1 u M j E s M j B 9 J n F 1 b 3 Q 7 L C Z x d W 9 0 O 1 N l Y 3 R p b 2 4 x L 1 R h Y m x l M D A x I C h Q Y W d l I D E p L 0 N o Y W 5 n Z W Q g V H l w Z S 5 7 Q 2 9 s d W 1 u M j I s M j F 9 J n F 1 b 3 Q 7 L C Z x d W 9 0 O 1 N l Y 3 R p b 2 4 x L 1 R h Y m x l M D A x I C h Q Y W d l I D E p L 0 N o Y W 5 n Z W Q g V H l w Z S 5 7 Q 2 9 s d W 1 u M j M s M j J 9 J n F 1 b 3 Q 7 L C Z x d W 9 0 O 1 N l Y 3 R p b 2 4 x L 1 R h Y m x l M D A x I C h Q Y W d l I D E p L 0 N o Y W 5 n Z W Q g V H l w Z S 5 7 Q 2 9 s d W 1 u M j Q s M j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j R U M D c 6 M T A 6 M D g u M z k 0 M j g z N l o i I C 8 + P E V u d H J 5 I F R 5 c G U 9 I k Z p b G x D b 2 x 1 b W 5 U e X B l c y I g V m F s d W U 9 I n N C Z 0 1 E Q X d Z R E F 3 T U d B d 0 1 E Q m d N R E F 3 W U R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y K S 9 D a G F u Z 2 V k I F R 5 c G U u e 0 N v b H V t b j E s M H 0 m c X V v d D s s J n F 1 b 3 Q 7 U 2 V j d G l v b j E v V G F i b G U w M D I g K F B h Z 2 U g M i k v Q 2 h h b m d l Z C B U e X B l L n t D b 2 x 1 b W 4 y L D F 9 J n F 1 b 3 Q 7 L C Z x d W 9 0 O 1 N l Y 3 R p b 2 4 x L 1 R h Y m x l M D A y I C h Q Y W d l I D I p L 0 N o Y W 5 n Z W Q g V H l w Z S 5 7 Q 2 9 s d W 1 u M y w y f S Z x d W 9 0 O y w m c X V v d D t T Z W N 0 a W 9 u M S 9 U Y W J s Z T A w M i A o U G F n Z S A y K S 9 D a G F u Z 2 V k I F R 5 c G U u e 0 N v b H V t b j Q s M 3 0 m c X V v d D s s J n F 1 b 3 Q 7 U 2 V j d G l v b j E v V G F i b G U w M D I g K F B h Z 2 U g M i k v Q 2 h h b m d l Z C B U e X B l L n t D b 2 x 1 b W 4 1 L D R 9 J n F 1 b 3 Q 7 L C Z x d W 9 0 O 1 N l Y 3 R p b 2 4 x L 1 R h Y m x l M D A y I C h Q Y W d l I D I p L 0 N o Y W 5 n Z W Q g V H l w Z S 5 7 Q 2 9 s d W 1 u N i w 1 f S Z x d W 9 0 O y w m c X V v d D t T Z W N 0 a W 9 u M S 9 U Y W J s Z T A w M i A o U G F n Z S A y K S 9 D a G F u Z 2 V k I F R 5 c G U u e 0 N v b H V t b j c s N n 0 m c X V v d D s s J n F 1 b 3 Q 7 U 2 V j d G l v b j E v V G F i b G U w M D I g K F B h Z 2 U g M i k v Q 2 h h b m d l Z C B U e X B l L n t D b 2 x 1 b W 4 4 L D d 9 J n F 1 b 3 Q 7 L C Z x d W 9 0 O 1 N l Y 3 R p b 2 4 x L 1 R h Y m x l M D A y I C h Q Y W d l I D I p L 0 N o Y W 5 n Z W Q g V H l w Z S 5 7 Q 2 9 s d W 1 u O S w 4 f S Z x d W 9 0 O y w m c X V v d D t T Z W N 0 a W 9 u M S 9 U Y W J s Z T A w M i A o U G F n Z S A y K S 9 D a G F u Z 2 V k I F R 5 c G U u e 0 N v b H V t b j E w L D l 9 J n F 1 b 3 Q 7 L C Z x d W 9 0 O 1 N l Y 3 R p b 2 4 x L 1 R h Y m x l M D A y I C h Q Y W d l I D I p L 0 N o Y W 5 n Z W Q g V H l w Z S 5 7 Q 2 9 s d W 1 u M T E s M T B 9 J n F 1 b 3 Q 7 L C Z x d W 9 0 O 1 N l Y 3 R p b 2 4 x L 1 R h Y m x l M D A y I C h Q Y W d l I D I p L 0 N o Y W 5 n Z W Q g V H l w Z S 5 7 Q 2 9 s d W 1 u M T I s M T F 9 J n F 1 b 3 Q 7 L C Z x d W 9 0 O 1 N l Y 3 R p b 2 4 x L 1 R h Y m x l M D A y I C h Q Y W d l I D I p L 0 N o Y W 5 n Z W Q g V H l w Z S 5 7 Q 2 9 s d W 1 u M T M s M T J 9 J n F 1 b 3 Q 7 L C Z x d W 9 0 O 1 N l Y 3 R p b 2 4 x L 1 R h Y m x l M D A y I C h Q Y W d l I D I p L 0 N o Y W 5 n Z W Q g V H l w Z S 5 7 Q 2 9 s d W 1 u M T Q s M T N 9 J n F 1 b 3 Q 7 L C Z x d W 9 0 O 1 N l Y 3 R p b 2 4 x L 1 R h Y m x l M D A y I C h Q Y W d l I D I p L 0 N o Y W 5 n Z W Q g V H l w Z S 5 7 Q 2 9 s d W 1 u M T U s M T R 9 J n F 1 b 3 Q 7 L C Z x d W 9 0 O 1 N l Y 3 R p b 2 4 x L 1 R h Y m x l M D A y I C h Q Y W d l I D I p L 0 N o Y W 5 n Z W Q g V H l w Z S 5 7 Q 2 9 s d W 1 u M T Y s M T V 9 J n F 1 b 3 Q 7 L C Z x d W 9 0 O 1 N l Y 3 R p b 2 4 x L 1 R h Y m x l M D A y I C h Q Y W d l I D I p L 0 N o Y W 5 n Z W Q g V H l w Z S 5 7 Q 2 9 s d W 1 u M T c s M T Z 9 J n F 1 b 3 Q 7 L C Z x d W 9 0 O 1 N l Y 3 R p b 2 4 x L 1 R h Y m x l M D A y I C h Q Y W d l I D I p L 0 N o Y W 5 n Z W Q g V H l w Z S 5 7 Q 2 9 s d W 1 u M T g s M T d 9 J n F 1 b 3 Q 7 L C Z x d W 9 0 O 1 N l Y 3 R p b 2 4 x L 1 R h Y m x l M D A y I C h Q Y W d l I D I p L 0 N o Y W 5 n Z W Q g V H l w Z S 5 7 Q 2 9 s d W 1 u M T k s M T h 9 J n F 1 b 3 Q 7 L C Z x d W 9 0 O 1 N l Y 3 R p b 2 4 x L 1 R h Y m x l M D A y I C h Q Y W d l I D I p L 0 N o Y W 5 n Z W Q g V H l w Z S 5 7 Q 2 9 s d W 1 u M j A s M T l 9 J n F 1 b 3 Q 7 L C Z x d W 9 0 O 1 N l Y 3 R p b 2 4 x L 1 R h Y m x l M D A y I C h Q Y W d l I D I p L 0 N o Y W 5 n Z W Q g V H l w Z S 5 7 Q 2 9 s d W 1 u M j E s M j B 9 J n F 1 b 3 Q 7 L C Z x d W 9 0 O 1 N l Y 3 R p b 2 4 x L 1 R h Y m x l M D A y I C h Q Y W d l I D I p L 0 N o Y W 5 n Z W Q g V H l w Z S 5 7 Q 2 9 s d W 1 u M j I s M j F 9 J n F 1 b 3 Q 7 L C Z x d W 9 0 O 1 N l Y 3 R p b 2 4 x L 1 R h Y m x l M D A y I C h Q Y W d l I D I p L 0 N o Y W 5 n Z W Q g V H l w Z S 5 7 Q 2 9 s d W 1 u M j M s M j J 9 J n F 1 b 3 Q 7 L C Z x d W 9 0 O 1 N l Y 3 R p b 2 4 x L 1 R h Y m x l M D A y I C h Q Y W d l I D I p L 0 N o Y W 5 n Z W Q g V H l w Z S 5 7 Q 2 9 s d W 1 u M j Q s M j N 9 J n F 1 b 3 Q 7 X S w m c X V v d D t D b 2 x 1 b W 5 D b 3 V u d C Z x d W 9 0 O z o y N C w m c X V v d D t L Z X l D b 2 x 1 b W 5 O Y W 1 l c y Z x d W 9 0 O z p b X S w m c X V v d D t D b 2 x 1 b W 5 J Z G V u d G l 0 a W V z J n F 1 b 3 Q 7 O l s m c X V v d D t T Z W N 0 a W 9 u M S 9 U Y W J s Z T A w M i A o U G F n Z S A y K S 9 D a G F u Z 2 V k I F R 5 c G U u e 0 N v b H V t b j E s M H 0 m c X V v d D s s J n F 1 b 3 Q 7 U 2 V j d G l v b j E v V G F i b G U w M D I g K F B h Z 2 U g M i k v Q 2 h h b m d l Z C B U e X B l L n t D b 2 x 1 b W 4 y L D F 9 J n F 1 b 3 Q 7 L C Z x d W 9 0 O 1 N l Y 3 R p b 2 4 x L 1 R h Y m x l M D A y I C h Q Y W d l I D I p L 0 N o Y W 5 n Z W Q g V H l w Z S 5 7 Q 2 9 s d W 1 u M y w y f S Z x d W 9 0 O y w m c X V v d D t T Z W N 0 a W 9 u M S 9 U Y W J s Z T A w M i A o U G F n Z S A y K S 9 D a G F u Z 2 V k I F R 5 c G U u e 0 N v b H V t b j Q s M 3 0 m c X V v d D s s J n F 1 b 3 Q 7 U 2 V j d G l v b j E v V G F i b G U w M D I g K F B h Z 2 U g M i k v Q 2 h h b m d l Z C B U e X B l L n t D b 2 x 1 b W 4 1 L D R 9 J n F 1 b 3 Q 7 L C Z x d W 9 0 O 1 N l Y 3 R p b 2 4 x L 1 R h Y m x l M D A y I C h Q Y W d l I D I p L 0 N o Y W 5 n Z W Q g V H l w Z S 5 7 Q 2 9 s d W 1 u N i w 1 f S Z x d W 9 0 O y w m c X V v d D t T Z W N 0 a W 9 u M S 9 U Y W J s Z T A w M i A o U G F n Z S A y K S 9 D a G F u Z 2 V k I F R 5 c G U u e 0 N v b H V t b j c s N n 0 m c X V v d D s s J n F 1 b 3 Q 7 U 2 V j d G l v b j E v V G F i b G U w M D I g K F B h Z 2 U g M i k v Q 2 h h b m d l Z C B U e X B l L n t D b 2 x 1 b W 4 4 L D d 9 J n F 1 b 3 Q 7 L C Z x d W 9 0 O 1 N l Y 3 R p b 2 4 x L 1 R h Y m x l M D A y I C h Q Y W d l I D I p L 0 N o Y W 5 n Z W Q g V H l w Z S 5 7 Q 2 9 s d W 1 u O S w 4 f S Z x d W 9 0 O y w m c X V v d D t T Z W N 0 a W 9 u M S 9 U Y W J s Z T A w M i A o U G F n Z S A y K S 9 D a G F u Z 2 V k I F R 5 c G U u e 0 N v b H V t b j E w L D l 9 J n F 1 b 3 Q 7 L C Z x d W 9 0 O 1 N l Y 3 R p b 2 4 x L 1 R h Y m x l M D A y I C h Q Y W d l I D I p L 0 N o Y W 5 n Z W Q g V H l w Z S 5 7 Q 2 9 s d W 1 u M T E s M T B 9 J n F 1 b 3 Q 7 L C Z x d W 9 0 O 1 N l Y 3 R p b 2 4 x L 1 R h Y m x l M D A y I C h Q Y W d l I D I p L 0 N o Y W 5 n Z W Q g V H l w Z S 5 7 Q 2 9 s d W 1 u M T I s M T F 9 J n F 1 b 3 Q 7 L C Z x d W 9 0 O 1 N l Y 3 R p b 2 4 x L 1 R h Y m x l M D A y I C h Q Y W d l I D I p L 0 N o Y W 5 n Z W Q g V H l w Z S 5 7 Q 2 9 s d W 1 u M T M s M T J 9 J n F 1 b 3 Q 7 L C Z x d W 9 0 O 1 N l Y 3 R p b 2 4 x L 1 R h Y m x l M D A y I C h Q Y W d l I D I p L 0 N o Y W 5 n Z W Q g V H l w Z S 5 7 Q 2 9 s d W 1 u M T Q s M T N 9 J n F 1 b 3 Q 7 L C Z x d W 9 0 O 1 N l Y 3 R p b 2 4 x L 1 R h Y m x l M D A y I C h Q Y W d l I D I p L 0 N o Y W 5 n Z W Q g V H l w Z S 5 7 Q 2 9 s d W 1 u M T U s M T R 9 J n F 1 b 3 Q 7 L C Z x d W 9 0 O 1 N l Y 3 R p b 2 4 x L 1 R h Y m x l M D A y I C h Q Y W d l I D I p L 0 N o Y W 5 n Z W Q g V H l w Z S 5 7 Q 2 9 s d W 1 u M T Y s M T V 9 J n F 1 b 3 Q 7 L C Z x d W 9 0 O 1 N l Y 3 R p b 2 4 x L 1 R h Y m x l M D A y I C h Q Y W d l I D I p L 0 N o Y W 5 n Z W Q g V H l w Z S 5 7 Q 2 9 s d W 1 u M T c s M T Z 9 J n F 1 b 3 Q 7 L C Z x d W 9 0 O 1 N l Y 3 R p b 2 4 x L 1 R h Y m x l M D A y I C h Q Y W d l I D I p L 0 N o Y W 5 n Z W Q g V H l w Z S 5 7 Q 2 9 s d W 1 u M T g s M T d 9 J n F 1 b 3 Q 7 L C Z x d W 9 0 O 1 N l Y 3 R p b 2 4 x L 1 R h Y m x l M D A y I C h Q Y W d l I D I p L 0 N o Y W 5 n Z W Q g V H l w Z S 5 7 Q 2 9 s d W 1 u M T k s M T h 9 J n F 1 b 3 Q 7 L C Z x d W 9 0 O 1 N l Y 3 R p b 2 4 x L 1 R h Y m x l M D A y I C h Q Y W d l I D I p L 0 N o Y W 5 n Z W Q g V H l w Z S 5 7 Q 2 9 s d W 1 u M j A s M T l 9 J n F 1 b 3 Q 7 L C Z x d W 9 0 O 1 N l Y 3 R p b 2 4 x L 1 R h Y m x l M D A y I C h Q Y W d l I D I p L 0 N o Y W 5 n Z W Q g V H l w Z S 5 7 Q 2 9 s d W 1 u M j E s M j B 9 J n F 1 b 3 Q 7 L C Z x d W 9 0 O 1 N l Y 3 R p b 2 4 x L 1 R h Y m x l M D A y I C h Q Y W d l I D I p L 0 N o Y W 5 n Z W Q g V H l w Z S 5 7 Q 2 9 s d W 1 u M j I s M j F 9 J n F 1 b 3 Q 7 L C Z x d W 9 0 O 1 N l Y 3 R p b 2 4 x L 1 R h Y m x l M D A y I C h Q Y W d l I D I p L 0 N o Y W 5 n Z W Q g V H l w Z S 5 7 Q 2 9 s d W 1 u M j M s M j J 9 J n F 1 b 3 Q 7 L C Z x d W 9 0 O 1 N l Y 3 R p b 2 4 x L 1 R h Y m x l M D A y I C h Q Y W d l I D I p L 0 N o Y W 5 n Z W Q g V H l w Z S 5 7 Q 2 9 s d W 1 u M j Q s M j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i U y M C h Q Y W d l J T I w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L 1 R h Y m x l M D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M C W Z 5 w 4 5 3 Z N i V 4 a w v i 4 B w 0 A A A A A A g A A A A A A A 2 Y A A M A A A A A Q A A A A 5 e 7 u s X h B 0 C T r k P Y H V z u G O A A A A A A E g A A A o A A A A B A A A A B R 6 C H s N Q V 0 K G s k m r R u T F / H U A A A A G D Q J h R v v d D t 7 6 E I M Z u 8 i c V N S U 4 I x u u G Q 1 7 M l r Y T s / T Z K M r M 4 e S j M Q w c + l w 5 X l u l 6 C N e G g K O Q y v G v o 8 n E U O 0 M y J y u h p 1 s w I B 3 O j 0 0 B O R 5 z I N F A A A A G D g 6 L B W g e h q 7 1 s e 1 S Y j u N D W L H 7 x < / D a t a M a s h u p > 
</file>

<file path=customXml/itemProps1.xml><?xml version="1.0" encoding="utf-8"?>
<ds:datastoreItem xmlns:ds="http://schemas.openxmlformats.org/officeDocument/2006/customXml" ds:itemID="{6D28FFF8-B194-4382-B5DF-E6AC035EEBC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October-December 2023</vt:lpstr>
      <vt:lpstr>2024 January-June</vt:lpstr>
      <vt:lpstr>2024 July-December</vt:lpstr>
      <vt:lpstr>2025 January-June</vt:lpstr>
      <vt:lpstr>2025  July-December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Lentoaikataulu 2024.xlsx</dc:title>
  <dc:creator>turtiju</dc:creator>
  <cp:lastModifiedBy>Ruutu Elo</cp:lastModifiedBy>
  <dcterms:created xsi:type="dcterms:W3CDTF">2023-04-24T06:50:21Z</dcterms:created>
  <dcterms:modified xsi:type="dcterms:W3CDTF">2023-05-11T05:29:33Z</dcterms:modified>
</cp:coreProperties>
</file>